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unist.ac.kr\엑셀\학점_계산기\"/>
    </mc:Choice>
  </mc:AlternateContent>
  <xr:revisionPtr revIDLastSave="29" documentId="13_ncr:1_{E4F4C83A-D933-4E5F-95FC-65BB4692DA13}" xr6:coauthVersionLast="44" xr6:coauthVersionMax="44" xr10:uidLastSave="{47F150CF-5CF0-459D-9DB0-7424D4BADAAB}"/>
  <bookViews>
    <workbookView xWindow="-110" yWindow="-110" windowWidth="19420" windowHeight="11020" xr2:uid="{7EE72252-C479-451D-AA3A-2A70A514D7E9}"/>
  </bookViews>
  <sheets>
    <sheet name="사용 안내" sheetId="13" r:id="rId1"/>
    <sheet name="4.3 계산기" sheetId="8" r:id="rId2"/>
    <sheet name="4.5 계산기" sheetId="11" r:id="rId3"/>
    <sheet name="4.0 계산기 (해외대학 GPA용)" sheetId="12" r:id="rId4"/>
    <sheet name="LookUp Table" sheetId="2" r:id="rId5"/>
  </sheets>
  <definedNames>
    <definedName name="이수_구분" localSheetId="3">표4[이수 구분]</definedName>
    <definedName name="이수_구분" localSheetId="2">표4[이수 구분]</definedName>
    <definedName name="이수_구분">표4[이수 구분]</definedName>
    <definedName name="학기" localSheetId="3">표3[학기]</definedName>
    <definedName name="학기" localSheetId="2">표3[학기]</definedName>
    <definedName name="학기">표3[학기]</definedName>
    <definedName name="학점" localSheetId="3">표5[학점]</definedName>
    <definedName name="학점" localSheetId="2">표5[학점]</definedName>
    <definedName name="학점">표5[학점]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8" l="1"/>
  <c r="J11" i="8" s="1"/>
  <c r="I12" i="8"/>
  <c r="J12" i="8" s="1"/>
  <c r="K12" i="8"/>
  <c r="K11" i="8" l="1"/>
  <c r="I8" i="11" l="1"/>
  <c r="I9" i="11"/>
  <c r="J9" i="11" s="1"/>
  <c r="K9" i="11"/>
  <c r="I8" i="12" l="1"/>
  <c r="K8" i="12" s="1"/>
  <c r="K4" i="12"/>
  <c r="I4" i="12"/>
  <c r="K8" i="11"/>
  <c r="J8" i="11"/>
  <c r="K4" i="11"/>
  <c r="I4" i="11"/>
  <c r="J8" i="12" l="1"/>
  <c r="E4" i="12"/>
  <c r="F5" i="12" s="1"/>
  <c r="G4" i="12"/>
  <c r="H5" i="12" s="1"/>
  <c r="G4" i="11"/>
  <c r="H5" i="11" s="1"/>
  <c r="E4" i="11"/>
  <c r="F5" i="11" s="1"/>
  <c r="K10" i="8" l="1"/>
  <c r="I4" i="8" l="1"/>
  <c r="K4" i="8"/>
  <c r="I9" i="8"/>
  <c r="I10" i="8"/>
  <c r="J10" i="8" s="1"/>
  <c r="I8" i="8"/>
  <c r="J8" i="8" s="1"/>
  <c r="K9" i="8" l="1"/>
  <c r="J9" i="8"/>
  <c r="K8" i="8"/>
  <c r="G4" i="8" l="1"/>
  <c r="H5" i="8" s="1"/>
  <c r="E4" i="8"/>
  <c r="F5" i="8" s="1"/>
</calcChain>
</file>

<file path=xl/sharedStrings.xml><?xml version="1.0" encoding="utf-8"?>
<sst xmlns="http://schemas.openxmlformats.org/spreadsheetml/2006/main" count="239" uniqueCount="114">
  <si>
    <t>학기</t>
    <phoneticPr fontId="1" type="noConversion"/>
  </si>
  <si>
    <t>이수 구분</t>
    <phoneticPr fontId="1" type="noConversion"/>
  </si>
  <si>
    <t>학점</t>
    <phoneticPr fontId="1" type="noConversion"/>
  </si>
  <si>
    <t>전공</t>
  </si>
  <si>
    <t>교양</t>
  </si>
  <si>
    <t>교양</t>
    <phoneticPr fontId="1" type="noConversion"/>
  </si>
  <si>
    <t>A+</t>
    <phoneticPr fontId="2" type="noConversion"/>
  </si>
  <si>
    <t>A0</t>
    <phoneticPr fontId="2" type="noConversion"/>
  </si>
  <si>
    <t>A-</t>
    <phoneticPr fontId="2" type="noConversion"/>
  </si>
  <si>
    <t>B+</t>
    <phoneticPr fontId="2" type="noConversion"/>
  </si>
  <si>
    <t>B0</t>
    <phoneticPr fontId="2" type="noConversion"/>
  </si>
  <si>
    <t>B-</t>
    <phoneticPr fontId="2" type="noConversion"/>
  </si>
  <si>
    <t>C+</t>
    <phoneticPr fontId="2" type="noConversion"/>
  </si>
  <si>
    <t>C0</t>
    <phoneticPr fontId="2" type="noConversion"/>
  </si>
  <si>
    <t>C-</t>
    <phoneticPr fontId="2" type="noConversion"/>
  </si>
  <si>
    <t>D+</t>
    <phoneticPr fontId="2" type="noConversion"/>
  </si>
  <si>
    <t>D0</t>
    <phoneticPr fontId="2" type="noConversion"/>
  </si>
  <si>
    <t>D-</t>
    <phoneticPr fontId="2" type="noConversion"/>
  </si>
  <si>
    <t>F</t>
    <phoneticPr fontId="2" type="noConversion"/>
  </si>
  <si>
    <t>1-1</t>
  </si>
  <si>
    <t>1-1</t>
    <phoneticPr fontId="1" type="noConversion"/>
  </si>
  <si>
    <t>기초</t>
  </si>
  <si>
    <t>기초</t>
    <phoneticPr fontId="1" type="noConversion"/>
  </si>
  <si>
    <t>A+</t>
  </si>
  <si>
    <t>A+</t>
    <phoneticPr fontId="1" type="noConversion"/>
  </si>
  <si>
    <t>Letter Grade</t>
    <phoneticPr fontId="1" type="noConversion"/>
  </si>
  <si>
    <t>Point</t>
    <phoneticPr fontId="1" type="noConversion"/>
  </si>
  <si>
    <t>P</t>
  </si>
  <si>
    <t>P</t>
    <phoneticPr fontId="1" type="noConversion"/>
  </si>
  <si>
    <t>학점 적용</t>
    <phoneticPr fontId="1" type="noConversion"/>
  </si>
  <si>
    <t>Y</t>
  </si>
  <si>
    <t>Y</t>
    <phoneticPr fontId="1" type="noConversion"/>
  </si>
  <si>
    <t>N</t>
    <phoneticPr fontId="1" type="noConversion"/>
  </si>
  <si>
    <t>1-2</t>
    <phoneticPr fontId="1" type="noConversion"/>
  </si>
  <si>
    <t>2-1</t>
  </si>
  <si>
    <t>2-1</t>
    <phoneticPr fontId="1" type="noConversion"/>
  </si>
  <si>
    <t>2-2</t>
    <phoneticPr fontId="1" type="noConversion"/>
  </si>
  <si>
    <t>3-1</t>
    <phoneticPr fontId="1" type="noConversion"/>
  </si>
  <si>
    <t>3-2</t>
    <phoneticPr fontId="1" type="noConversion"/>
  </si>
  <si>
    <t>4-1</t>
    <phoneticPr fontId="1" type="noConversion"/>
  </si>
  <si>
    <t>4-2</t>
    <phoneticPr fontId="1" type="noConversion"/>
  </si>
  <si>
    <t>미적분학1</t>
    <phoneticPr fontId="1" type="noConversion"/>
  </si>
  <si>
    <t>B+</t>
  </si>
  <si>
    <t>총 평점</t>
  </si>
  <si>
    <t>전공 평점</t>
  </si>
  <si>
    <t>전공 이수</t>
  </si>
  <si>
    <t>학점 계산기</t>
  </si>
  <si>
    <t>성적</t>
  </si>
  <si>
    <t>1-겨</t>
  </si>
  <si>
    <t>1-여</t>
  </si>
  <si>
    <t>2-여</t>
  </si>
  <si>
    <t>2-겨</t>
  </si>
  <si>
    <t>3-여</t>
  </si>
  <si>
    <t>3-겨</t>
  </si>
  <si>
    <t>4-여</t>
  </si>
  <si>
    <t>4-겨</t>
  </si>
  <si>
    <t>5-1</t>
  </si>
  <si>
    <t>5-여</t>
  </si>
  <si>
    <t>5-2</t>
  </si>
  <si>
    <t>5-겨</t>
  </si>
  <si>
    <t>6-1</t>
  </si>
  <si>
    <t>6-여</t>
  </si>
  <si>
    <t>6-2</t>
  </si>
  <si>
    <t>6-겨</t>
  </si>
  <si>
    <t>이수 구분</t>
  </si>
  <si>
    <t>성적 변환</t>
  </si>
  <si>
    <t>학점 기준</t>
  </si>
  <si>
    <t>이수 학점</t>
  </si>
  <si>
    <t>N</t>
  </si>
  <si>
    <t>기타</t>
  </si>
  <si>
    <t>학기</t>
  </si>
  <si>
    <t>수강 과목</t>
  </si>
  <si>
    <t>학점</t>
  </si>
  <si>
    <t>성적 포함 여부</t>
  </si>
  <si>
    <t>A-</t>
  </si>
  <si>
    <t>학점 변환기</t>
  </si>
  <si>
    <t>/4.0</t>
  </si>
  <si>
    <t>/4.5</t>
  </si>
  <si>
    <t>B-</t>
  </si>
  <si>
    <t>D-</t>
  </si>
  <si>
    <t>/4.3</t>
  </si>
  <si>
    <t>전자기학</t>
  </si>
  <si>
    <t>사회와 문화</t>
  </si>
  <si>
    <t>데이터 입력하기</t>
  </si>
  <si>
    <t>이 학점 계산기 설명</t>
  </si>
  <si>
    <r>
      <t xml:space="preserve">- 4.3만점 기준, 4.5 만점 기준, 4.0 만점 기준 계산기 중 </t>
    </r>
    <r>
      <rPr>
        <b/>
        <sz val="11"/>
        <color theme="1"/>
        <rFont val="Calibri"/>
        <family val="2"/>
        <scheme val="minor"/>
      </rPr>
      <t>쓸 것만 고르시고</t>
    </r>
    <r>
      <rPr>
        <sz val="11"/>
        <color theme="1"/>
        <rFont val="Calibri"/>
        <family val="2"/>
        <charset val="129"/>
        <scheme val="minor"/>
      </rPr>
      <t>, 나머지는 지우셔도 됩니다!!</t>
    </r>
  </si>
  <si>
    <r>
      <t xml:space="preserve">- 하나의 행 (수강 과목, 학점, 성적, 등등)을 입력할 때 마다 </t>
    </r>
    <r>
      <rPr>
        <b/>
        <sz val="11"/>
        <color theme="1"/>
        <rFont val="Calibri"/>
        <family val="2"/>
        <scheme val="minor"/>
      </rPr>
      <t>상단의 학점 계산 결과가 바뀔 것</t>
    </r>
    <r>
      <rPr>
        <sz val="11"/>
        <color theme="1"/>
        <rFont val="Calibri"/>
        <family val="2"/>
        <charset val="129"/>
        <scheme val="minor"/>
      </rPr>
      <t>입니다.</t>
    </r>
  </si>
  <si>
    <r>
      <rPr>
        <b/>
        <sz val="11"/>
        <color theme="1"/>
        <rFont val="Calibri"/>
        <family val="2"/>
        <scheme val="minor"/>
      </rPr>
      <t>- 학점 변환기는 단순 비례로 계산</t>
    </r>
    <r>
      <rPr>
        <sz val="11"/>
        <color theme="1"/>
        <rFont val="Calibri"/>
        <family val="2"/>
        <charset val="129"/>
        <scheme val="minor"/>
      </rPr>
      <t>되었으며, 4.0 기준 A+와 A0 모두 4.0인 것은 고려하지 않았어요. 정식으로 4.0 변환을 하고 싶으시면 "4.0 계산기"를 사용해주세요!</t>
    </r>
  </si>
  <si>
    <t>기본적으로</t>
  </si>
  <si>
    <t>회색으로 칠해진 것은 엑셀 프로그램에서 저절로 계산해줄 부분입니다.</t>
  </si>
  <si>
    <t>1. 전공 평점 열 아래에 뒤집힌 'ㄴ'자를 드래그해줍니다.</t>
  </si>
  <si>
    <t>-제대로 했다면, 새로생긴 행의 총 평점과 전공 평점에 0.0이 기본적으로 나옵니다.</t>
  </si>
  <si>
    <t>2. 학기, 수강 과목, 이수 구분, 학점, 성적 ,성적 포함 여부까지 순서대로 입력해줍니다.</t>
  </si>
  <si>
    <t>-이때 성적을 입력하면 총 평점, 전공 평점이 0.0에서 해당 숫자로 바뀔 것입니다.</t>
  </si>
  <si>
    <t>성적 변환은 입력된 부분부터 추가한 셀까지 드래그 하시면 알아서 계산해줍니다.</t>
  </si>
  <si>
    <t>3. 수정할 사항이 있으시다면, LookUp Table에서 고치시면 됩니다!</t>
  </si>
  <si>
    <t>학기, 이수 구분, 학점에 해당하는 항목은 각 표 가장 아래에 추가하시거나, 이름을 바꾸거나 등등을 알아서 알아차려줍니다.</t>
  </si>
  <si>
    <t>다만 다른 부분을 수정하신다면, 계산기 시트에서 데이터 &gt; 데이터 유효 검사 &gt; 제한 대상 &gt; 사용자 지정으로 다시 설정해주세요!</t>
  </si>
  <si>
    <r>
      <rPr>
        <b/>
        <sz val="11"/>
        <color theme="1"/>
        <rFont val="Calibri"/>
        <family val="2"/>
        <scheme val="minor"/>
      </rPr>
      <t>학기</t>
    </r>
    <r>
      <rPr>
        <sz val="11"/>
        <color theme="1"/>
        <rFont val="Calibri"/>
        <family val="2"/>
        <charset val="129"/>
        <scheme val="minor"/>
      </rPr>
      <t>는 1-1, 1-여(1학년 여름학기), … 부터 6-겨 (6학년 겨울학기)까지있습니다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</si>
  <si>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이수 구분</t>
    </r>
    <r>
      <rPr>
        <sz val="11"/>
        <color theme="1"/>
        <rFont val="Calibri"/>
        <family val="2"/>
        <charset val="129"/>
        <scheme val="minor"/>
      </rPr>
      <t>이란 전공 과목인지, 교양 과목인지, 기초 과목인지 선택하는 표입니다.</t>
    </r>
  </si>
  <si>
    <t>-저희 학교 기준으로 이렇게 세 가지로 구분되어 해놨는데 본인에 맞게 변경 가능합니다.</t>
  </si>
  <si>
    <r>
      <rPr>
        <b/>
        <sz val="11"/>
        <color theme="1"/>
        <rFont val="Calibri"/>
        <family val="2"/>
        <scheme val="minor"/>
      </rPr>
      <t>학점</t>
    </r>
    <r>
      <rPr>
        <sz val="11"/>
        <color theme="1"/>
        <rFont val="Calibri"/>
        <family val="2"/>
        <charset val="129"/>
        <scheme val="minor"/>
      </rPr>
      <t>은 1,2,3 단위로 일단 해두었습니다.</t>
    </r>
  </si>
  <si>
    <r>
      <rPr>
        <b/>
        <sz val="11"/>
        <color theme="1"/>
        <rFont val="Calibri"/>
        <family val="2"/>
        <scheme val="minor"/>
      </rPr>
      <t>성적 포함 여부</t>
    </r>
    <r>
      <rPr>
        <sz val="11"/>
        <color theme="1"/>
        <rFont val="Calibri"/>
        <family val="2"/>
        <scheme val="minor"/>
      </rPr>
      <t>는</t>
    </r>
    <r>
      <rPr>
        <sz val="11"/>
        <color theme="1"/>
        <rFont val="Calibri"/>
        <family val="2"/>
        <charset val="129"/>
        <scheme val="minor"/>
      </rPr>
      <t xml:space="preserve"> Yes(Y), No(N)로 체크 부탁드립니다.</t>
    </r>
  </si>
  <si>
    <r>
      <t xml:space="preserve">표 가장 위에 </t>
    </r>
    <r>
      <rPr>
        <b/>
        <sz val="11"/>
        <color theme="1"/>
        <rFont val="Calibri"/>
        <family val="2"/>
        <scheme val="minor"/>
      </rPr>
      <t>파란색</t>
    </r>
    <r>
      <rPr>
        <sz val="11"/>
        <color theme="1"/>
        <rFont val="Calibri"/>
        <family val="2"/>
        <charset val="129"/>
        <scheme val="minor"/>
      </rPr>
      <t xml:space="preserve">으로 칠해진 것만이 </t>
    </r>
    <r>
      <rPr>
        <sz val="11"/>
        <color rgb="FFFF0000"/>
        <rFont val="Calibri"/>
        <family val="2"/>
        <scheme val="minor"/>
      </rPr>
      <t>사용자가 직접 입력 또는 선택해야할 항목</t>
    </r>
    <r>
      <rPr>
        <sz val="11"/>
        <color theme="1"/>
        <rFont val="Calibri"/>
        <family val="2"/>
        <charset val="129"/>
        <scheme val="minor"/>
      </rPr>
      <t xml:space="preserve">이며, </t>
    </r>
  </si>
  <si>
    <r>
      <t xml:space="preserve">오류가 있으면 마찬가지로 </t>
    </r>
    <r>
      <rPr>
        <b/>
        <sz val="11"/>
        <color theme="1"/>
        <rFont val="Calibri"/>
        <family val="2"/>
        <scheme val="minor"/>
      </rPr>
      <t>댓글 부탁드려요</t>
    </r>
    <r>
      <rPr>
        <sz val="11"/>
        <color theme="1"/>
        <rFont val="Calibri"/>
        <family val="2"/>
        <charset val="129"/>
        <scheme val="minor"/>
      </rPr>
      <t>. 최대한 빨리 고쳐보겠습니다!</t>
    </r>
  </si>
  <si>
    <r>
      <t xml:space="preserve">헷갈리시면 </t>
    </r>
    <r>
      <rPr>
        <b/>
        <sz val="11"/>
        <color theme="1"/>
        <rFont val="Calibri"/>
        <family val="2"/>
        <scheme val="minor"/>
      </rPr>
      <t>댓글 달아주세요</t>
    </r>
    <r>
      <rPr>
        <sz val="11"/>
        <color theme="1"/>
        <rFont val="Calibri"/>
        <family val="2"/>
        <charset val="129"/>
        <scheme val="minor"/>
      </rPr>
      <t>. 해결 방법을 말씀드리거나 맞춰서 만들어 보내드릴게요:)</t>
    </r>
  </si>
  <si>
    <t>3-1</t>
  </si>
  <si>
    <t>전공1</t>
  </si>
  <si>
    <t>3-2</t>
  </si>
  <si>
    <t>교1</t>
  </si>
  <si>
    <t>교2</t>
  </si>
  <si>
    <t>(LookUp Table에서 추가가능합니다)</t>
  </si>
  <si>
    <t xml:space="preserve"> </t>
  </si>
  <si>
    <t>(학교에 맞게 항목 수정 가능합니다)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</si>
</sst>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"/>
    <numFmt numFmtId="165" formatCode="0.0"/>
  </numFmts>
  <fonts count="1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맑은"/>
      <charset val="129"/>
    </font>
    <font>
      <sz val="11"/>
      <color theme="1"/>
      <name val="나눔스퀘어_ac ExtraBold"/>
      <family val="3"/>
      <charset val="129"/>
    </font>
    <font>
      <b/>
      <sz val="22"/>
      <color theme="1"/>
      <name val="나눔스퀘어_ac ExtraBold"/>
      <family val="3"/>
      <charset val="129"/>
    </font>
    <font>
      <b/>
      <sz val="16"/>
      <color theme="1"/>
      <name val="나눔스퀘어_ac ExtraBold"/>
      <family val="3"/>
      <charset val="129"/>
    </font>
    <font>
      <b/>
      <sz val="16"/>
      <color theme="5" tint="-0.249977111117893"/>
      <name val="나눔스퀘어_ac ExtraBold"/>
      <family val="3"/>
      <charset val="129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0" fillId="3" borderId="0" xfId="0" quotePrefix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16" fontId="0" fillId="0" borderId="0" xfId="0" applyNumberFormat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quotePrefix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2" fontId="8" fillId="7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164" fontId="3" fillId="6" borderId="0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" fontId="9" fillId="8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quotePrefix="1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1">
    <cellStyle name="표준" xfId="0" builtinId="0"/>
  </cellStyles>
  <dxfs count="3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DB4E2"/>
      <color rgb="FF8DB9CA"/>
      <color rgb="FFF3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F5EFDC-8DC3-4855-910C-6E9D6DD86254}" name="표6" displayName="표6" ref="C7:K12" totalsRowShown="0" headerRowDxfId="10" dataDxfId="9">
  <autoFilter ref="C7:K12" xr:uid="{08485A23-9E9B-4CE9-91F9-CC40DD482AEC}"/>
  <tableColumns count="9">
    <tableColumn id="1" xr3:uid="{6481A1C2-6504-4605-AAE2-8F730A819D70}" name="학기" dataDxfId="8"/>
    <tableColumn id="2" xr3:uid="{17E2D57B-2F2B-413D-B1BE-BC34954BD8D9}" name="수강 과목" dataDxfId="7"/>
    <tableColumn id="3" xr3:uid="{17BC15FF-D16B-4CDF-BDD4-869F8E0C5CC5}" name="이수 구분" dataDxfId="6"/>
    <tableColumn id="4" xr3:uid="{7DED83F5-1DAC-4845-A7EA-E7D958D04C3C}" name="학점" dataDxfId="5"/>
    <tableColumn id="5" xr3:uid="{770D5424-9162-4C28-B8DB-8509F720515E}" name="성적" dataDxfId="4"/>
    <tableColumn id="6" xr3:uid="{AD265CC3-62BA-4CDF-B042-BECC6E935BD9}" name="성적 포함 여부" dataDxfId="3"/>
    <tableColumn id="7" xr3:uid="{9B421121-781E-4CFF-8E62-455A36877FEA}" name="성적 변환" dataDxfId="2"/>
    <tableColumn id="8" xr3:uid="{021BF189-852F-412B-A112-542127C1BF4D}" name="총 평점" dataDxfId="1">
      <calculatedColumnFormula>IF(NOT(OR(표6[[#This Row],[성적]]="P",표6[[#This Row],[성적]]="F")),표6[[#This Row],[성적 변환]]*표6[[#This Row],[학점]],0)</calculatedColumnFormula>
    </tableColumn>
    <tableColumn id="9" xr3:uid="{2881348F-53F6-4D41-A03C-E3D828B7EBA5}" name="전공 평점" dataDxfId="0">
      <calculatedColumnFormula>IF(표6[[#This Row],[이수 구분]]="전공",표6[[#This Row],[학점]]*표6[[#This Row],[성적 변환]],0)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BD2C56-C2E5-48DB-960E-71C81FDCF016}" name="표6_9" displayName="표6_9" ref="C7:K9" totalsRowShown="0" headerRowDxfId="34" dataDxfId="33">
  <autoFilter ref="C7:K9" xr:uid="{08485A23-9E9B-4CE9-91F9-CC40DD482AEC}"/>
  <tableColumns count="9">
    <tableColumn id="1" xr3:uid="{2F284EC3-319F-479F-B6E4-797666514A10}" name="학기" dataDxfId="32"/>
    <tableColumn id="2" xr3:uid="{8887ECE9-F8D4-4DF2-9985-0E7D503A7398}" name="수강 과목" dataDxfId="31"/>
    <tableColumn id="3" xr3:uid="{51C79D96-474D-4CFE-ADFF-22B98FCE7F15}" name="이수 구분" dataDxfId="30"/>
    <tableColumn id="4" xr3:uid="{BF8C5F13-CBD5-47A4-B2FD-AA55352EA84D}" name="학점" dataDxfId="29"/>
    <tableColumn id="5" xr3:uid="{0DD495D9-8040-40E3-9454-C279F5B3FE56}" name="성적" dataDxfId="28"/>
    <tableColumn id="6" xr3:uid="{F83F085D-3108-42F9-A6D5-63313066417E}" name="성적 포함 여부" dataDxfId="27"/>
    <tableColumn id="7" xr3:uid="{B177520D-C51D-45F4-9C7A-B81579C14367}" name="성적 변환" dataDxfId="26">
      <calculatedColumnFormula>VLOOKUP(표6_9[[#This Row],[성적]],$O$8:$P$21, 2,0)</calculatedColumnFormula>
    </tableColumn>
    <tableColumn id="8" xr3:uid="{2B2B2381-B7BF-4EBB-939B-933543506C28}" name="총 평점" dataDxfId="25">
      <calculatedColumnFormula>IF(NOT(OR(표6_9[[#This Row],[성적]]="P",표6_9[[#This Row],[성적]]="F")),표6_9[[#This Row],[성적 변환]]*표6_9[[#This Row],[학점]],0)</calculatedColumnFormula>
    </tableColumn>
    <tableColumn id="9" xr3:uid="{F5C1699E-345E-452E-934B-F2E0FF4CAB8B}" name="전공 평점" dataDxfId="24">
      <calculatedColumnFormula>IF(표6_9[[#This Row],[이수 구분]]="전공",표6_9[[#This Row],[학점]]*표6_9[[#This Row],[성적 변환]],0)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6661381-8F1C-49E9-A429-F4D95D7CD1FA}" name="표6_910" displayName="표6_910" ref="C7:K8" totalsRowShown="0" headerRowDxfId="23" dataDxfId="22">
  <autoFilter ref="C7:K8" xr:uid="{08485A23-9E9B-4CE9-91F9-CC40DD482AEC}"/>
  <tableColumns count="9">
    <tableColumn id="1" xr3:uid="{28FB4925-58AB-4378-9170-F13C79B1E4E5}" name="학기" dataDxfId="21"/>
    <tableColumn id="2" xr3:uid="{5917588E-4614-4EF5-9B37-F46EA53010C9}" name="수강 과목" dataDxfId="20"/>
    <tableColumn id="3" xr3:uid="{E9135413-1493-4695-A9B8-DBE45AB2A473}" name="이수 구분" dataDxfId="19"/>
    <tableColumn id="4" xr3:uid="{F12AFAAE-BC32-441C-A95C-46C3D4985974}" name="학점" dataDxfId="18"/>
    <tableColumn id="5" xr3:uid="{9D1FCF78-BBA8-463A-9AE9-A025A4650066}" name="성적" dataDxfId="17"/>
    <tableColumn id="6" xr3:uid="{7A7465CA-B27B-4F73-AE5F-BD5A8F23D920}" name="성적 포함 여부" dataDxfId="16"/>
    <tableColumn id="7" xr3:uid="{8CAC2F93-BF23-4D9A-9C93-288ED8D737F9}" name="성적 변환" dataDxfId="15"/>
    <tableColumn id="8" xr3:uid="{29AB646F-BF1D-4DDF-B733-1AFF29EF464E}" name="총 평점" dataDxfId="14">
      <calculatedColumnFormula>IF(NOT(OR(표6_910[[#This Row],[성적]]="P",표6_910[[#This Row],[성적]]="F")),표6_910[[#This Row],[성적 변환]]*표6_910[[#This Row],[학점]],0)</calculatedColumnFormula>
    </tableColumn>
    <tableColumn id="9" xr3:uid="{D65A2563-9C5F-4D77-8D81-DDDCBCF30D99}" name="전공 평점" dataDxfId="13">
      <calculatedColumnFormula>IF(표6_910[[#This Row],[이수 구분]]="전공",표6_910[[#This Row],[학점]]*표6_910[[#This Row],[성적 변환]],0)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586ECC-2D02-4D24-9CAC-CCEADA681B65}" name="표3" displayName="표3" ref="D18:D48" totalsRowShown="0" headerRowDxfId="12">
  <autoFilter ref="D18:D48" xr:uid="{EFD34A79-9523-41DE-8721-3896FE2EECD0}"/>
  <tableColumns count="1">
    <tableColumn id="1" xr3:uid="{05972204-B9A7-41AE-A698-B75AAECC7931}" name="학기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A69E44-8DED-43D7-A2B9-7C9DFE171CC7}" name="표4" displayName="표4" ref="F18:F21" totalsRowShown="0">
  <autoFilter ref="F18:F21" xr:uid="{A2D8217F-E0EF-4700-AE51-CAA9299FE808}"/>
  <tableColumns count="1">
    <tableColumn id="1" xr3:uid="{AD37A3C0-D582-441A-812D-31E13AC26A5C}" name="이수 구분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BFAE55-40F6-48B7-9EEB-D6D4782EBCB3}" name="표5" displayName="표5" ref="H18:H21" totalsRowShown="0" headerRowDxfId="11">
  <autoFilter ref="H18:H21" xr:uid="{CA4772BB-975A-44B1-B445-6F1ABCC24C8E}"/>
  <tableColumns count="1">
    <tableColumn id="1" xr3:uid="{77B5AEDE-FEE4-4F1A-A28F-7566DEFAD156}" name="학점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BE01-22F6-4F01-8F0C-7230A123D600}">
  <dimension ref="B1:K29"/>
  <sheetViews>
    <sheetView showGridLines="0" tabSelected="1" topLeftCell="A10" zoomScale="90" zoomScaleNormal="90" workbookViewId="0">
      <selection activeCell="L15" sqref="L15"/>
    </sheetView>
  </sheetViews>
  <sheetFormatPr defaultRowHeight="14.5"/>
  <sheetData>
    <row r="1" spans="2:11" ht="22" customHeight="1">
      <c r="B1" s="41" t="s">
        <v>84</v>
      </c>
      <c r="C1" s="41"/>
      <c r="D1" s="41"/>
      <c r="E1" s="41"/>
      <c r="F1" s="41"/>
      <c r="G1" s="41"/>
    </row>
    <row r="2" spans="2:11" ht="20" customHeight="1">
      <c r="B2" s="42" t="s">
        <v>85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20" customHeight="1">
      <c r="B3" s="42" t="s">
        <v>86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2" customHeight="1">
      <c r="B4" s="39" t="s">
        <v>87</v>
      </c>
    </row>
    <row r="6" spans="2:11">
      <c r="B6" t="s">
        <v>88</v>
      </c>
    </row>
    <row r="7" spans="2:11">
      <c r="B7" s="38" t="s">
        <v>98</v>
      </c>
      <c r="J7" t="s">
        <v>111</v>
      </c>
    </row>
    <row r="8" spans="2:11">
      <c r="B8" s="38" t="s">
        <v>99</v>
      </c>
      <c r="J8" t="s">
        <v>112</v>
      </c>
      <c r="K8" t="s">
        <v>113</v>
      </c>
    </row>
    <row r="9" spans="2:11">
      <c r="B9" s="2" t="s">
        <v>100</v>
      </c>
      <c r="K9" t="s">
        <v>112</v>
      </c>
    </row>
    <row r="10" spans="2:11">
      <c r="B10" s="38" t="s">
        <v>101</v>
      </c>
    </row>
    <row r="11" spans="2:11">
      <c r="B11" s="38" t="s">
        <v>102</v>
      </c>
    </row>
    <row r="13" spans="2:11">
      <c r="B13" t="s">
        <v>103</v>
      </c>
    </row>
    <row r="14" spans="2:11">
      <c r="B14" t="s">
        <v>89</v>
      </c>
    </row>
    <row r="16" spans="2:11" ht="21" customHeight="1"/>
    <row r="17" spans="2:7" ht="15.5">
      <c r="B17" s="40" t="s">
        <v>83</v>
      </c>
      <c r="C17" s="40"/>
      <c r="D17" s="40"/>
      <c r="E17" s="40"/>
      <c r="F17" s="40"/>
      <c r="G17" s="40"/>
    </row>
    <row r="18" spans="2:7">
      <c r="B18" t="s">
        <v>90</v>
      </c>
    </row>
    <row r="19" spans="2:7">
      <c r="B19" s="2" t="s">
        <v>91</v>
      </c>
    </row>
    <row r="20" spans="2:7">
      <c r="B20" t="s">
        <v>92</v>
      </c>
    </row>
    <row r="21" spans="2:7">
      <c r="B21" s="2" t="s">
        <v>93</v>
      </c>
    </row>
    <row r="22" spans="2:7">
      <c r="B22" t="s">
        <v>94</v>
      </c>
    </row>
    <row r="24" spans="2:7">
      <c r="B24" t="s">
        <v>95</v>
      </c>
    </row>
    <row r="25" spans="2:7">
      <c r="B25" t="s">
        <v>96</v>
      </c>
    </row>
    <row r="26" spans="2:7">
      <c r="B26" t="s">
        <v>97</v>
      </c>
    </row>
    <row r="28" spans="2:7">
      <c r="B28" t="s">
        <v>105</v>
      </c>
    </row>
    <row r="29" spans="2:7">
      <c r="B29" t="s">
        <v>104</v>
      </c>
    </row>
  </sheetData>
  <mergeCells count="3">
    <mergeCell ref="B1:G1"/>
    <mergeCell ref="B2:K2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A62A-738D-4693-A8F6-B1D41D205001}">
  <dimension ref="C1:P234"/>
  <sheetViews>
    <sheetView showGridLines="0" zoomScale="60" zoomScaleNormal="60" workbookViewId="0">
      <pane ySplit="5" topLeftCell="A6" activePane="bottomLeft" state="frozen"/>
      <selection pane="bottomLeft" activeCell="D15" sqref="D15"/>
    </sheetView>
  </sheetViews>
  <sheetFormatPr defaultRowHeight="14"/>
  <cols>
    <col min="1" max="1" width="8.7265625" style="16"/>
    <col min="2" max="3" width="11.26953125" style="16" customWidth="1"/>
    <col min="4" max="4" width="32.36328125" style="16" customWidth="1"/>
    <col min="5" max="5" width="12.26953125" style="16" customWidth="1"/>
    <col min="6" max="6" width="15.08984375" style="16" customWidth="1"/>
    <col min="7" max="7" width="9.90625" style="16" customWidth="1"/>
    <col min="8" max="8" width="15.81640625" style="16" customWidth="1"/>
    <col min="9" max="9" width="10" style="16" customWidth="1"/>
    <col min="10" max="10" width="14.36328125" style="16" customWidth="1"/>
    <col min="11" max="11" width="17.6328125" style="16" customWidth="1"/>
    <col min="12" max="12" width="6.26953125" style="16" customWidth="1"/>
    <col min="13" max="16384" width="8.7265625" style="16"/>
  </cols>
  <sheetData>
    <row r="1" spans="3:16" ht="21.5" customHeight="1"/>
    <row r="2" spans="3:16" ht="38" customHeight="1">
      <c r="D2" s="19"/>
      <c r="E2" s="44" t="s">
        <v>46</v>
      </c>
      <c r="F2" s="45"/>
      <c r="G2" s="45"/>
      <c r="H2" s="45"/>
      <c r="I2" s="46"/>
      <c r="J2" s="20"/>
      <c r="K2" s="20"/>
      <c r="L2" s="17"/>
    </row>
    <row r="3" spans="3:16" ht="14.5" customHeight="1">
      <c r="D3" s="19"/>
      <c r="E3" s="20"/>
      <c r="F3" s="20"/>
      <c r="G3" s="20"/>
      <c r="H3" s="20"/>
      <c r="I3" s="20"/>
      <c r="J3" s="20"/>
      <c r="K3" s="20"/>
      <c r="L3" s="17"/>
    </row>
    <row r="4" spans="3:16" ht="37" customHeight="1">
      <c r="D4" s="27" t="s">
        <v>43</v>
      </c>
      <c r="E4" s="22">
        <f>ROUNDUP(SUMIF(표6[성적 포함 여부],"Y",표6[총 평점])/SUMIF(표6[성적 포함 여부],"Y",표6[학점]),2)</f>
        <v>3.8</v>
      </c>
      <c r="F4" s="27" t="s">
        <v>44</v>
      </c>
      <c r="G4" s="22">
        <f>ROUNDUP(SUMIFS(표6[총 평점],표6[성적 포함 여부],"Y",표6[이수 구분],"전공")/SUMIFS(표6[학점],표6[성적 포함 여부],"Y",표6[이수 구분],"전공"),2)</f>
        <v>3.3</v>
      </c>
      <c r="H4" s="27" t="s">
        <v>67</v>
      </c>
      <c r="I4" s="21">
        <f>SUM(표6[학점])</f>
        <v>15</v>
      </c>
      <c r="J4" s="27" t="s">
        <v>45</v>
      </c>
      <c r="K4" s="21">
        <f>SUMIFS(표6[학점],표6[이수 구분],"전공")</f>
        <v>6</v>
      </c>
      <c r="L4" s="17"/>
    </row>
    <row r="5" spans="3:16" ht="25" customHeight="1">
      <c r="D5" s="48" t="s">
        <v>75</v>
      </c>
      <c r="E5" s="48"/>
      <c r="F5" s="34">
        <f>ROUNDUP(4.5*E4/4.3,2)</f>
        <v>3.98</v>
      </c>
      <c r="G5" s="35" t="s">
        <v>77</v>
      </c>
      <c r="H5" s="34">
        <f>ROUNDUP(4*G4/4.3,2)</f>
        <v>3.07</v>
      </c>
      <c r="I5" s="35" t="s">
        <v>76</v>
      </c>
    </row>
    <row r="7" spans="3:16" ht="23.5" customHeight="1">
      <c r="C7" s="24" t="s">
        <v>70</v>
      </c>
      <c r="D7" s="24" t="s">
        <v>71</v>
      </c>
      <c r="E7" s="24" t="s">
        <v>64</v>
      </c>
      <c r="F7" s="24" t="s">
        <v>72</v>
      </c>
      <c r="G7" s="24" t="s">
        <v>47</v>
      </c>
      <c r="H7" s="24" t="s">
        <v>73</v>
      </c>
      <c r="I7" s="25" t="s">
        <v>65</v>
      </c>
      <c r="J7" s="25" t="s">
        <v>43</v>
      </c>
      <c r="K7" s="25" t="s">
        <v>44</v>
      </c>
      <c r="L7" s="18"/>
      <c r="M7" s="18"/>
      <c r="O7" s="47" t="s">
        <v>66</v>
      </c>
      <c r="P7" s="47"/>
    </row>
    <row r="8" spans="3:16" ht="20" customHeight="1">
      <c r="C8" s="29" t="s">
        <v>19</v>
      </c>
      <c r="D8" s="15" t="s">
        <v>41</v>
      </c>
      <c r="E8" s="15" t="s">
        <v>22</v>
      </c>
      <c r="F8" s="15">
        <v>3</v>
      </c>
      <c r="G8" s="15" t="s">
        <v>27</v>
      </c>
      <c r="H8" s="15" t="s">
        <v>68</v>
      </c>
      <c r="I8" s="28">
        <f>VLOOKUP(표6[[#This Row],[성적]],$O$8:$P$21, 2,0)</f>
        <v>0</v>
      </c>
      <c r="J8" s="28">
        <f>IF(NOT(OR(표6[[#This Row],[성적]]="P",표6[[#This Row],[성적]]="F")),표6[[#This Row],[성적 변환]]*표6[[#This Row],[학점]],0)</f>
        <v>0</v>
      </c>
      <c r="K8" s="28">
        <f>IF(표6[[#This Row],[이수 구분]]="전공",표6[[#This Row],[학점]]*표6[[#This Row],[성적 변환]],0)</f>
        <v>0</v>
      </c>
      <c r="O8" s="11" t="s">
        <v>6</v>
      </c>
      <c r="P8" s="26">
        <v>4.3</v>
      </c>
    </row>
    <row r="9" spans="3:16" ht="20" customHeight="1">
      <c r="C9" s="10" t="s">
        <v>34</v>
      </c>
      <c r="D9" s="15" t="s">
        <v>81</v>
      </c>
      <c r="E9" s="15" t="s">
        <v>3</v>
      </c>
      <c r="F9" s="15">
        <v>3</v>
      </c>
      <c r="G9" s="15" t="s">
        <v>42</v>
      </c>
      <c r="H9" s="15" t="s">
        <v>30</v>
      </c>
      <c r="I9" s="28">
        <f>VLOOKUP(표6[[#This Row],[성적]],$O$8:$P$21, 2,0)</f>
        <v>3.3</v>
      </c>
      <c r="J9" s="28">
        <f>IF(NOT(OR(표6[[#This Row],[성적]]="P",표6[[#This Row],[성적]]="F")),표6[[#This Row],[성적 변환]]*표6[[#This Row],[학점]],0)</f>
        <v>9.8999999999999986</v>
      </c>
      <c r="K9" s="28">
        <f>IF(표6[[#This Row],[이수 구분]]="전공",표6[[#This Row],[학점]]*표6[[#This Row],[성적 변환]],0)</f>
        <v>9.8999999999999986</v>
      </c>
      <c r="O9" s="11" t="s">
        <v>7</v>
      </c>
      <c r="P9" s="26">
        <v>4</v>
      </c>
    </row>
    <row r="10" spans="3:16" ht="20" customHeight="1">
      <c r="C10" s="10" t="s">
        <v>52</v>
      </c>
      <c r="D10" s="15" t="s">
        <v>109</v>
      </c>
      <c r="E10" s="15" t="s">
        <v>4</v>
      </c>
      <c r="F10" s="15">
        <v>3</v>
      </c>
      <c r="G10" s="15" t="s">
        <v>24</v>
      </c>
      <c r="H10" s="15" t="s">
        <v>30</v>
      </c>
      <c r="I10" s="28">
        <f>VLOOKUP(표6[[#This Row],[성적]],$O$8:$P$21, 2,0)</f>
        <v>4.3</v>
      </c>
      <c r="J10" s="28">
        <f>IF(NOT(OR(표6[[#This Row],[성적]]="P",표6[[#This Row],[성적]]="F")),표6[[#This Row],[성적 변환]]*표6[[#This Row],[학점]],0)</f>
        <v>12.899999999999999</v>
      </c>
      <c r="K10" s="28">
        <f>IF(표6[[#This Row],[이수 구분]]="전공",표6[[#This Row],[학점]]*표6[[#This Row],[성적 변환]],0)</f>
        <v>0</v>
      </c>
      <c r="O10" s="11" t="s">
        <v>8</v>
      </c>
      <c r="P10" s="26">
        <v>3.7</v>
      </c>
    </row>
    <row r="11" spans="3:16" ht="20" customHeight="1">
      <c r="C11" s="37" t="s">
        <v>106</v>
      </c>
      <c r="D11" s="23" t="s">
        <v>107</v>
      </c>
      <c r="E11" s="23" t="s">
        <v>3</v>
      </c>
      <c r="F11" s="23">
        <v>3</v>
      </c>
      <c r="G11" s="23" t="s">
        <v>23</v>
      </c>
      <c r="H11" s="23" t="s">
        <v>68</v>
      </c>
      <c r="I11" s="28">
        <f>VLOOKUP(표6[[#This Row],[성적]],$O$8:$P$21, 2,0)</f>
        <v>4.3</v>
      </c>
      <c r="J11" s="28">
        <f>IF(NOT(OR(표6[[#This Row],[성적]]="P",표6[[#This Row],[성적]]="F")),표6[[#This Row],[성적 변환]]*표6[[#This Row],[학점]],0)</f>
        <v>12.899999999999999</v>
      </c>
      <c r="K11" s="28">
        <f>IF(표6[[#This Row],[이수 구분]]="전공",표6[[#This Row],[학점]]*표6[[#This Row],[성적 변환]],0)</f>
        <v>12.899999999999999</v>
      </c>
      <c r="O11" s="11" t="s">
        <v>9</v>
      </c>
      <c r="P11" s="26">
        <v>3.3</v>
      </c>
    </row>
    <row r="12" spans="3:16" ht="20" customHeight="1">
      <c r="C12" s="37" t="s">
        <v>108</v>
      </c>
      <c r="D12" s="23" t="s">
        <v>110</v>
      </c>
      <c r="E12" s="23" t="s">
        <v>4</v>
      </c>
      <c r="F12" s="23">
        <v>3</v>
      </c>
      <c r="G12" s="23" t="s">
        <v>23</v>
      </c>
      <c r="H12" s="23" t="s">
        <v>68</v>
      </c>
      <c r="I12" s="28">
        <f>VLOOKUP(표6[[#This Row],[성적]],$O$8:$P$21, 2,0)</f>
        <v>4.3</v>
      </c>
      <c r="J12" s="28">
        <f>IF(NOT(OR(표6[[#This Row],[성적]]="P",표6[[#This Row],[성적]]="F")),표6[[#This Row],[성적 변환]]*표6[[#This Row],[학점]],0)</f>
        <v>12.899999999999999</v>
      </c>
      <c r="K12" s="28">
        <f>IF(표6[[#This Row],[이수 구분]]="전공",표6[[#This Row],[학점]]*표6[[#This Row],[성적 변환]],0)</f>
        <v>0</v>
      </c>
      <c r="O12" s="11" t="s">
        <v>10</v>
      </c>
      <c r="P12" s="26">
        <v>3</v>
      </c>
    </row>
    <row r="13" spans="3:16" ht="20" customHeight="1">
      <c r="C13" s="9"/>
      <c r="D13" s="15"/>
      <c r="E13" s="15"/>
      <c r="F13" s="15"/>
      <c r="G13" s="15"/>
      <c r="H13" s="15"/>
      <c r="I13" s="28"/>
      <c r="J13" s="28"/>
      <c r="K13" s="28"/>
      <c r="O13" s="11" t="s">
        <v>11</v>
      </c>
      <c r="P13" s="26">
        <v>2.7</v>
      </c>
    </row>
    <row r="14" spans="3:16" ht="20" customHeight="1">
      <c r="C14" s="10"/>
      <c r="D14" s="15"/>
      <c r="E14" s="15"/>
      <c r="F14" s="15"/>
      <c r="G14" s="15"/>
      <c r="H14" s="15"/>
      <c r="I14" s="28"/>
      <c r="J14" s="28"/>
      <c r="K14" s="28"/>
      <c r="O14" s="11" t="s">
        <v>12</v>
      </c>
      <c r="P14" s="26">
        <v>2.2999999999999998</v>
      </c>
    </row>
    <row r="15" spans="3:16" ht="20" customHeight="1">
      <c r="C15" s="10"/>
      <c r="D15" s="15"/>
      <c r="E15" s="15"/>
      <c r="F15" s="15"/>
      <c r="G15" s="15"/>
      <c r="H15" s="15"/>
      <c r="I15" s="28"/>
      <c r="J15" s="28"/>
      <c r="K15" s="28"/>
      <c r="O15" s="11" t="s">
        <v>13</v>
      </c>
      <c r="P15" s="26">
        <v>2</v>
      </c>
    </row>
    <row r="16" spans="3:16" ht="20" customHeight="1">
      <c r="C16" s="10"/>
      <c r="D16" s="15"/>
      <c r="E16" s="15"/>
      <c r="F16" s="15"/>
      <c r="G16" s="15"/>
      <c r="H16" s="15"/>
      <c r="I16" s="28"/>
      <c r="J16" s="28"/>
      <c r="K16" s="28"/>
      <c r="O16" s="11" t="s">
        <v>14</v>
      </c>
      <c r="P16" s="26">
        <v>1.7</v>
      </c>
    </row>
    <row r="17" spans="3:16" ht="20" customHeight="1">
      <c r="C17" s="10"/>
      <c r="D17" s="15"/>
      <c r="E17" s="15"/>
      <c r="F17" s="15"/>
      <c r="G17" s="15"/>
      <c r="H17" s="15"/>
      <c r="I17" s="28"/>
      <c r="J17" s="28"/>
      <c r="K17" s="28"/>
      <c r="O17" s="11" t="s">
        <v>15</v>
      </c>
      <c r="P17" s="26">
        <v>1.3</v>
      </c>
    </row>
    <row r="18" spans="3:16" ht="20" customHeight="1">
      <c r="C18" s="10"/>
      <c r="D18" s="15"/>
      <c r="E18" s="15"/>
      <c r="F18" s="15"/>
      <c r="G18" s="15"/>
      <c r="H18" s="15"/>
      <c r="I18" s="28"/>
      <c r="J18" s="28"/>
      <c r="K18" s="28"/>
      <c r="O18" s="11" t="s">
        <v>16</v>
      </c>
      <c r="P18" s="26">
        <v>1</v>
      </c>
    </row>
    <row r="19" spans="3:16" ht="20" customHeight="1">
      <c r="C19" s="10"/>
      <c r="D19" s="15"/>
      <c r="E19" s="15"/>
      <c r="F19" s="15"/>
      <c r="G19" s="15"/>
      <c r="H19" s="15"/>
      <c r="I19" s="28"/>
      <c r="J19" s="28"/>
      <c r="K19" s="28"/>
      <c r="O19" s="11" t="s">
        <v>17</v>
      </c>
      <c r="P19" s="26">
        <v>0.7</v>
      </c>
    </row>
    <row r="20" spans="3:16" ht="20" customHeight="1">
      <c r="C20" s="10"/>
      <c r="D20" s="15"/>
      <c r="E20" s="15"/>
      <c r="F20" s="15"/>
      <c r="G20" s="15"/>
      <c r="H20" s="15"/>
      <c r="I20" s="28"/>
      <c r="J20" s="28"/>
      <c r="K20" s="28"/>
      <c r="O20" s="11" t="s">
        <v>18</v>
      </c>
      <c r="P20" s="26">
        <v>0</v>
      </c>
    </row>
    <row r="21" spans="3:16" ht="20" customHeight="1">
      <c r="C21" s="10"/>
      <c r="D21" s="15"/>
      <c r="E21" s="15"/>
      <c r="F21" s="15"/>
      <c r="G21" s="15"/>
      <c r="H21" s="15"/>
      <c r="I21" s="28"/>
      <c r="J21" s="28"/>
      <c r="K21" s="28"/>
      <c r="O21" s="11" t="s">
        <v>28</v>
      </c>
      <c r="P21" s="26">
        <v>0</v>
      </c>
    </row>
    <row r="22" spans="3:16" ht="20" customHeight="1">
      <c r="C22" s="10"/>
      <c r="D22" s="15"/>
      <c r="E22" s="15"/>
      <c r="F22" s="15"/>
      <c r="G22" s="15"/>
      <c r="H22" s="15"/>
      <c r="I22" s="28"/>
      <c r="J22" s="28"/>
      <c r="K22" s="28"/>
    </row>
    <row r="23" spans="3:16" ht="20" customHeight="1">
      <c r="C23" s="10"/>
      <c r="D23" s="15"/>
      <c r="E23" s="15"/>
      <c r="F23" s="15"/>
      <c r="G23" s="15"/>
      <c r="H23" s="15"/>
      <c r="I23" s="28"/>
      <c r="J23" s="28"/>
      <c r="K23" s="28"/>
    </row>
    <row r="24" spans="3:16" ht="20" customHeight="1">
      <c r="C24" s="10"/>
      <c r="D24" s="15"/>
      <c r="E24" s="15"/>
      <c r="F24" s="15"/>
      <c r="G24" s="15"/>
      <c r="H24" s="15"/>
      <c r="I24" s="28"/>
      <c r="J24" s="28"/>
      <c r="K24" s="28"/>
    </row>
    <row r="25" spans="3:16" ht="20" customHeight="1">
      <c r="C25" s="10"/>
      <c r="D25" s="15"/>
      <c r="E25" s="15"/>
      <c r="F25" s="15"/>
      <c r="G25" s="15"/>
      <c r="H25" s="15"/>
      <c r="I25" s="28"/>
      <c r="J25" s="28"/>
      <c r="K25" s="28"/>
    </row>
    <row r="26" spans="3:16" ht="20" customHeight="1">
      <c r="C26" s="10"/>
      <c r="D26" s="15"/>
      <c r="E26" s="15"/>
      <c r="F26" s="15"/>
      <c r="G26" s="15"/>
      <c r="H26" s="15"/>
      <c r="I26" s="28"/>
      <c r="J26" s="28"/>
      <c r="K26" s="28"/>
    </row>
    <row r="27" spans="3:16" ht="20" customHeight="1">
      <c r="C27" s="10"/>
      <c r="D27" s="15"/>
      <c r="E27" s="15"/>
      <c r="F27" s="15"/>
      <c r="G27" s="15"/>
      <c r="H27" s="15"/>
      <c r="I27" s="28"/>
      <c r="J27" s="28"/>
      <c r="K27" s="28"/>
    </row>
    <row r="28" spans="3:16" ht="20" customHeight="1">
      <c r="C28" s="13"/>
      <c r="D28" s="15"/>
      <c r="E28" s="15"/>
      <c r="F28" s="15"/>
      <c r="G28" s="15"/>
      <c r="H28" s="15"/>
      <c r="I28" s="28"/>
      <c r="J28" s="28"/>
      <c r="K28" s="28"/>
    </row>
    <row r="29" spans="3:16" ht="20" customHeight="1">
      <c r="C29" s="13"/>
      <c r="D29" s="15"/>
      <c r="E29" s="15"/>
      <c r="F29" s="15"/>
      <c r="G29" s="15"/>
      <c r="H29" s="15"/>
      <c r="I29" s="28"/>
      <c r="J29" s="28"/>
      <c r="K29" s="28"/>
    </row>
    <row r="30" spans="3:16" ht="20" customHeight="1">
      <c r="C30" s="13"/>
      <c r="D30" s="15"/>
      <c r="E30" s="15"/>
      <c r="F30" s="15"/>
      <c r="G30" s="15"/>
      <c r="H30" s="15"/>
      <c r="I30" s="28"/>
      <c r="J30" s="28"/>
      <c r="K30" s="28"/>
    </row>
    <row r="31" spans="3:16" ht="20" customHeight="1">
      <c r="C31" s="13"/>
      <c r="D31" s="15"/>
      <c r="E31" s="15"/>
      <c r="F31" s="15"/>
      <c r="G31" s="15"/>
      <c r="H31" s="15"/>
      <c r="I31" s="28"/>
      <c r="J31" s="28"/>
      <c r="K31" s="28"/>
    </row>
    <row r="32" spans="3:16" ht="20" customHeight="1">
      <c r="C32" s="13"/>
      <c r="D32" s="15"/>
      <c r="E32" s="15"/>
      <c r="F32" s="15"/>
      <c r="G32" s="15"/>
      <c r="H32" s="15"/>
      <c r="I32" s="28"/>
      <c r="J32" s="28"/>
      <c r="K32" s="28"/>
    </row>
    <row r="33" spans="3:11" ht="20" customHeight="1">
      <c r="C33" s="13"/>
      <c r="D33" s="15"/>
      <c r="E33" s="15"/>
      <c r="F33" s="15"/>
      <c r="G33" s="15"/>
      <c r="H33" s="15"/>
      <c r="I33" s="28"/>
      <c r="J33" s="28"/>
      <c r="K33" s="28"/>
    </row>
    <row r="34" spans="3:11" ht="20" customHeight="1">
      <c r="C34" s="13"/>
      <c r="D34" s="15"/>
      <c r="E34" s="15"/>
      <c r="F34" s="15"/>
      <c r="G34" s="15"/>
      <c r="H34" s="15"/>
      <c r="I34" s="28"/>
      <c r="J34" s="28"/>
      <c r="K34" s="28"/>
    </row>
    <row r="35" spans="3:11" ht="20" customHeight="1">
      <c r="C35" s="14"/>
      <c r="D35" s="15"/>
      <c r="E35" s="15"/>
      <c r="F35" s="15"/>
      <c r="G35" s="15"/>
      <c r="H35" s="5"/>
      <c r="I35" s="28"/>
      <c r="J35" s="28"/>
      <c r="K35" s="28"/>
    </row>
    <row r="36" spans="3:11" ht="20" customHeight="1">
      <c r="C36" s="13"/>
      <c r="D36" s="15"/>
      <c r="E36" s="15"/>
      <c r="F36" s="15"/>
      <c r="G36" s="15"/>
      <c r="H36" s="5"/>
      <c r="I36" s="28"/>
      <c r="J36" s="28"/>
      <c r="K36" s="28"/>
    </row>
    <row r="37" spans="3:11" ht="20" customHeight="1">
      <c r="C37" s="30"/>
      <c r="D37" s="23"/>
      <c r="E37" s="23"/>
      <c r="F37" s="23"/>
      <c r="G37" s="23"/>
      <c r="H37" s="23"/>
      <c r="I37" s="28"/>
      <c r="J37" s="28"/>
      <c r="K37" s="28"/>
    </row>
    <row r="38" spans="3:11" ht="20" customHeight="1">
      <c r="C38" s="30"/>
      <c r="D38" s="23"/>
      <c r="E38" s="23"/>
      <c r="F38" s="23"/>
      <c r="G38" s="23"/>
      <c r="H38" s="23"/>
      <c r="I38" s="28"/>
      <c r="J38" s="28"/>
      <c r="K38" s="28"/>
    </row>
    <row r="39" spans="3:11" ht="20" customHeight="1">
      <c r="C39" s="31"/>
      <c r="D39" s="23"/>
      <c r="E39" s="23"/>
      <c r="F39" s="23"/>
      <c r="G39" s="23"/>
      <c r="H39" s="23"/>
      <c r="I39" s="28"/>
      <c r="J39" s="28"/>
      <c r="K39" s="28"/>
    </row>
    <row r="40" spans="3:11" ht="20" customHeight="1">
      <c r="C40" s="31"/>
      <c r="D40" s="23"/>
      <c r="E40" s="23"/>
      <c r="F40" s="23"/>
      <c r="G40" s="23"/>
      <c r="H40" s="23"/>
      <c r="I40" s="28"/>
      <c r="J40" s="28"/>
      <c r="K40" s="28"/>
    </row>
    <row r="41" spans="3:11" ht="20" customHeight="1">
      <c r="C41" s="31"/>
      <c r="D41" s="23"/>
      <c r="E41" s="23"/>
      <c r="F41" s="23"/>
      <c r="G41" s="23"/>
      <c r="H41" s="23"/>
      <c r="I41" s="28"/>
      <c r="J41" s="28"/>
      <c r="K41" s="28"/>
    </row>
    <row r="42" spans="3:11" ht="20" customHeight="1">
      <c r="C42" s="31"/>
      <c r="D42" s="23"/>
      <c r="E42" s="23"/>
      <c r="F42" s="23"/>
      <c r="G42" s="23"/>
      <c r="H42" s="23"/>
      <c r="I42" s="28"/>
      <c r="J42" s="28"/>
      <c r="K42" s="28"/>
    </row>
    <row r="43" spans="3:11" ht="20" customHeight="1">
      <c r="C43" s="31"/>
      <c r="D43" s="23"/>
      <c r="E43" s="23"/>
      <c r="F43" s="23"/>
      <c r="G43" s="23"/>
      <c r="H43" s="23"/>
      <c r="I43" s="28"/>
      <c r="J43" s="28"/>
      <c r="K43" s="28"/>
    </row>
    <row r="44" spans="3:11" ht="20" customHeight="1">
      <c r="C44" s="31"/>
      <c r="D44" s="23"/>
      <c r="E44" s="23"/>
      <c r="F44" s="23"/>
      <c r="G44" s="23"/>
      <c r="H44" s="23"/>
      <c r="I44" s="28"/>
      <c r="J44" s="28"/>
      <c r="K44" s="28"/>
    </row>
    <row r="45" spans="3:11" ht="20" customHeight="1">
      <c r="C45" s="31"/>
      <c r="D45" s="23"/>
      <c r="E45" s="23"/>
      <c r="F45" s="23"/>
      <c r="G45" s="23"/>
      <c r="H45" s="23"/>
      <c r="I45" s="28"/>
      <c r="J45" s="28"/>
      <c r="K45" s="28"/>
    </row>
    <row r="46" spans="3:11" ht="20" customHeight="1">
      <c r="C46" s="30"/>
      <c r="D46" s="23"/>
      <c r="E46" s="23"/>
      <c r="F46" s="23"/>
      <c r="G46" s="23"/>
      <c r="H46" s="23"/>
      <c r="I46" s="28"/>
      <c r="J46" s="28"/>
      <c r="K46" s="28"/>
    </row>
    <row r="47" spans="3:11" ht="20" customHeight="1">
      <c r="C47" s="30"/>
      <c r="D47" s="23"/>
      <c r="E47" s="23"/>
      <c r="F47" s="23"/>
      <c r="G47" s="23"/>
      <c r="H47" s="23"/>
      <c r="I47" s="28"/>
      <c r="J47" s="28"/>
      <c r="K47" s="28"/>
    </row>
    <row r="48" spans="3:11" ht="20" customHeight="1">
      <c r="C48" s="31"/>
      <c r="D48" s="23"/>
      <c r="E48" s="23"/>
      <c r="F48" s="23"/>
      <c r="G48" s="23"/>
      <c r="H48" s="23"/>
      <c r="I48" s="28"/>
      <c r="J48" s="28"/>
      <c r="K48" s="28"/>
    </row>
    <row r="49" spans="3:11" ht="20" customHeight="1">
      <c r="C49" s="31"/>
      <c r="D49" s="23"/>
      <c r="E49" s="23"/>
      <c r="F49" s="23"/>
      <c r="G49" s="23"/>
      <c r="H49" s="23"/>
      <c r="I49" s="28"/>
      <c r="J49" s="28"/>
      <c r="K49" s="28"/>
    </row>
    <row r="50" spans="3:11" ht="20" customHeight="1">
      <c r="C50" s="30"/>
      <c r="D50" s="23"/>
      <c r="E50" s="23"/>
      <c r="F50" s="23"/>
      <c r="G50" s="23"/>
      <c r="H50" s="23"/>
      <c r="I50" s="23"/>
      <c r="J50" s="23"/>
    </row>
    <row r="51" spans="3:11" ht="20" customHeight="1">
      <c r="C51" s="30"/>
      <c r="D51" s="23"/>
      <c r="E51" s="23"/>
      <c r="F51" s="23"/>
      <c r="G51" s="23"/>
      <c r="H51" s="23"/>
      <c r="I51" s="23"/>
      <c r="J51" s="23"/>
    </row>
    <row r="52" spans="3:11" ht="20" customHeight="1">
      <c r="C52" s="30"/>
      <c r="D52" s="23"/>
      <c r="E52" s="23"/>
      <c r="F52" s="23"/>
      <c r="G52" s="23"/>
      <c r="H52" s="23"/>
      <c r="I52" s="23"/>
      <c r="J52" s="23"/>
    </row>
    <row r="53" spans="3:11" ht="20" customHeight="1">
      <c r="C53" s="30"/>
      <c r="D53" s="23"/>
      <c r="E53" s="23"/>
      <c r="F53" s="23"/>
      <c r="G53" s="23"/>
      <c r="H53" s="23"/>
      <c r="I53" s="23"/>
      <c r="J53" s="23"/>
    </row>
    <row r="54" spans="3:11" ht="20" customHeight="1">
      <c r="C54" s="30"/>
      <c r="D54" s="23"/>
      <c r="E54" s="23"/>
      <c r="F54" s="23"/>
      <c r="G54" s="23"/>
      <c r="H54" s="23"/>
      <c r="I54" s="23"/>
      <c r="J54" s="23"/>
    </row>
    <row r="55" spans="3:11" ht="20" customHeight="1">
      <c r="C55" s="30"/>
      <c r="D55" s="23"/>
      <c r="E55" s="23"/>
      <c r="F55" s="23"/>
      <c r="G55" s="23"/>
      <c r="H55" s="23"/>
      <c r="I55" s="23"/>
      <c r="J55" s="23"/>
    </row>
    <row r="56" spans="3:11" ht="20" customHeight="1">
      <c r="C56" s="30"/>
      <c r="D56" s="23"/>
      <c r="E56" s="23"/>
      <c r="F56" s="23"/>
      <c r="G56" s="23"/>
      <c r="H56" s="23"/>
      <c r="I56" s="23"/>
      <c r="J56" s="23"/>
    </row>
    <row r="57" spans="3:11" ht="20" customHeight="1">
      <c r="C57" s="30"/>
      <c r="D57" s="23"/>
      <c r="E57" s="23"/>
      <c r="F57" s="23"/>
      <c r="G57" s="23"/>
      <c r="H57" s="23"/>
      <c r="I57" s="23"/>
      <c r="J57" s="23"/>
    </row>
    <row r="58" spans="3:11" ht="20" customHeight="1">
      <c r="C58" s="30"/>
      <c r="D58" s="23"/>
      <c r="E58" s="23"/>
      <c r="F58" s="23"/>
      <c r="G58" s="23"/>
      <c r="H58" s="23"/>
      <c r="I58" s="23"/>
      <c r="J58" s="23"/>
    </row>
    <row r="59" spans="3:11" ht="20" customHeight="1">
      <c r="C59" s="30"/>
      <c r="D59" s="23"/>
      <c r="E59" s="23"/>
      <c r="F59" s="23"/>
      <c r="G59" s="23"/>
      <c r="H59" s="23"/>
      <c r="I59" s="23"/>
      <c r="J59" s="23"/>
    </row>
    <row r="60" spans="3:11" ht="20" customHeight="1">
      <c r="C60" s="30"/>
      <c r="D60" s="23"/>
      <c r="E60" s="23"/>
      <c r="F60" s="23"/>
      <c r="G60" s="23"/>
      <c r="H60" s="23"/>
      <c r="I60" s="23"/>
      <c r="J60" s="23"/>
    </row>
    <row r="61" spans="3:11" ht="20" customHeight="1">
      <c r="C61" s="30"/>
      <c r="D61" s="23"/>
      <c r="E61" s="23"/>
      <c r="F61" s="23"/>
      <c r="G61" s="23"/>
      <c r="H61" s="23"/>
      <c r="I61" s="23"/>
      <c r="J61" s="23"/>
    </row>
    <row r="62" spans="3:11" ht="20" customHeight="1">
      <c r="C62" s="30"/>
      <c r="D62" s="23"/>
      <c r="E62" s="23"/>
      <c r="F62" s="23"/>
      <c r="G62" s="23"/>
      <c r="H62" s="23"/>
      <c r="I62" s="23"/>
      <c r="J62" s="23"/>
    </row>
    <row r="63" spans="3:11" ht="20" customHeight="1">
      <c r="C63" s="30"/>
      <c r="D63" s="23"/>
      <c r="E63" s="23"/>
      <c r="F63" s="23"/>
      <c r="G63" s="23"/>
      <c r="H63" s="23"/>
      <c r="I63" s="23"/>
      <c r="J63" s="23"/>
    </row>
    <row r="64" spans="3:11" ht="20" customHeight="1">
      <c r="C64" s="30"/>
      <c r="D64" s="23"/>
      <c r="E64" s="23"/>
      <c r="F64" s="23"/>
      <c r="G64" s="23"/>
      <c r="H64" s="23"/>
      <c r="I64" s="23"/>
      <c r="J64" s="23"/>
    </row>
    <row r="65" spans="3:10" ht="20" customHeight="1">
      <c r="C65" s="30"/>
      <c r="D65" s="23"/>
      <c r="E65" s="23"/>
      <c r="F65" s="23"/>
      <c r="G65" s="23"/>
      <c r="H65" s="23"/>
      <c r="I65" s="23"/>
      <c r="J65" s="23"/>
    </row>
    <row r="66" spans="3:10" ht="20" customHeight="1">
      <c r="C66" s="30"/>
      <c r="D66" s="23"/>
      <c r="E66" s="23"/>
      <c r="F66" s="23"/>
      <c r="G66" s="23"/>
      <c r="H66" s="23"/>
      <c r="I66" s="23"/>
      <c r="J66" s="23"/>
    </row>
    <row r="67" spans="3:10" ht="20" customHeight="1">
      <c r="C67" s="30"/>
      <c r="D67" s="23"/>
      <c r="E67" s="23"/>
      <c r="F67" s="23"/>
      <c r="G67" s="23"/>
      <c r="H67" s="23"/>
      <c r="I67" s="23"/>
      <c r="J67" s="23"/>
    </row>
    <row r="68" spans="3:10" ht="20" customHeight="1">
      <c r="C68" s="30"/>
      <c r="D68" s="23"/>
      <c r="E68" s="23"/>
      <c r="F68" s="23"/>
      <c r="G68" s="23"/>
      <c r="H68" s="23"/>
      <c r="I68" s="23"/>
      <c r="J68" s="23"/>
    </row>
    <row r="69" spans="3:10" ht="20" customHeight="1">
      <c r="C69" s="30"/>
      <c r="D69" s="23"/>
      <c r="E69" s="23"/>
      <c r="F69" s="23"/>
      <c r="G69" s="23"/>
      <c r="H69" s="23"/>
      <c r="I69" s="23"/>
      <c r="J69" s="23"/>
    </row>
    <row r="70" spans="3:10" ht="20" customHeight="1">
      <c r="C70" s="30"/>
      <c r="D70" s="23"/>
      <c r="E70" s="23"/>
      <c r="F70" s="23"/>
      <c r="G70" s="23"/>
      <c r="H70" s="23"/>
      <c r="I70" s="23"/>
      <c r="J70" s="23"/>
    </row>
    <row r="71" spans="3:10" ht="20" customHeight="1">
      <c r="C71" s="30"/>
      <c r="D71" s="23"/>
      <c r="E71" s="23"/>
      <c r="F71" s="23"/>
      <c r="G71" s="23"/>
      <c r="H71" s="23"/>
      <c r="I71" s="23"/>
      <c r="J71" s="23"/>
    </row>
    <row r="72" spans="3:10" ht="20" customHeight="1">
      <c r="C72" s="30"/>
      <c r="D72" s="23"/>
      <c r="E72" s="23"/>
      <c r="F72" s="23"/>
      <c r="G72" s="23"/>
      <c r="H72" s="23"/>
      <c r="I72" s="23"/>
      <c r="J72" s="23"/>
    </row>
    <row r="73" spans="3:10" ht="20" customHeight="1">
      <c r="C73" s="30"/>
      <c r="D73" s="23"/>
      <c r="E73" s="23"/>
      <c r="F73" s="23"/>
      <c r="G73" s="23"/>
      <c r="H73" s="23"/>
      <c r="I73" s="23"/>
      <c r="J73" s="23"/>
    </row>
    <row r="74" spans="3:10" ht="20" customHeight="1">
      <c r="C74" s="30"/>
      <c r="D74" s="23"/>
      <c r="E74" s="23"/>
      <c r="F74" s="23"/>
      <c r="G74" s="23"/>
      <c r="H74" s="23"/>
      <c r="I74" s="23"/>
      <c r="J74" s="23"/>
    </row>
    <row r="75" spans="3:10" ht="20" customHeight="1">
      <c r="C75" s="30"/>
      <c r="D75" s="23"/>
      <c r="E75" s="23"/>
      <c r="F75" s="23"/>
      <c r="G75" s="23"/>
      <c r="H75" s="23"/>
      <c r="I75" s="23"/>
      <c r="J75" s="23"/>
    </row>
    <row r="76" spans="3:10" ht="20" customHeight="1">
      <c r="C76" s="30"/>
      <c r="D76" s="23"/>
      <c r="E76" s="23"/>
      <c r="F76" s="23"/>
      <c r="G76" s="23"/>
      <c r="H76" s="23"/>
      <c r="I76" s="23"/>
      <c r="J76" s="23"/>
    </row>
    <row r="77" spans="3:10" ht="20" customHeight="1">
      <c r="C77" s="30"/>
      <c r="D77" s="23"/>
      <c r="E77" s="23"/>
      <c r="F77" s="23"/>
      <c r="G77" s="23"/>
      <c r="H77" s="23"/>
      <c r="I77" s="23"/>
      <c r="J77" s="23"/>
    </row>
    <row r="78" spans="3:10" ht="20" customHeight="1">
      <c r="C78" s="30"/>
      <c r="D78" s="23"/>
      <c r="E78" s="23"/>
      <c r="F78" s="23"/>
      <c r="G78" s="23"/>
      <c r="H78" s="23"/>
      <c r="I78" s="23"/>
      <c r="J78" s="23"/>
    </row>
    <row r="79" spans="3:10" ht="20" customHeight="1">
      <c r="C79" s="30"/>
      <c r="D79" s="23"/>
      <c r="E79" s="23"/>
      <c r="F79" s="23"/>
      <c r="G79" s="23"/>
      <c r="H79" s="23"/>
      <c r="I79" s="23"/>
      <c r="J79" s="23"/>
    </row>
    <row r="80" spans="3:10" ht="20" customHeight="1">
      <c r="C80" s="30"/>
      <c r="D80" s="23"/>
      <c r="E80" s="23"/>
      <c r="F80" s="23"/>
      <c r="G80" s="23"/>
      <c r="H80" s="23"/>
      <c r="I80" s="23"/>
      <c r="J80" s="23"/>
    </row>
    <row r="81" spans="3:10" ht="20" customHeight="1">
      <c r="C81" s="30"/>
      <c r="D81" s="23"/>
      <c r="E81" s="23"/>
      <c r="F81" s="23"/>
      <c r="G81" s="23"/>
      <c r="H81" s="23"/>
      <c r="I81" s="23"/>
      <c r="J81" s="23"/>
    </row>
    <row r="82" spans="3:10" ht="20" customHeight="1">
      <c r="C82" s="30"/>
      <c r="D82" s="23"/>
      <c r="E82" s="23"/>
      <c r="F82" s="23"/>
      <c r="G82" s="23"/>
      <c r="H82" s="23"/>
      <c r="I82" s="23"/>
      <c r="J82" s="23"/>
    </row>
    <row r="83" spans="3:10" ht="20" customHeight="1">
      <c r="C83" s="30"/>
      <c r="D83" s="23"/>
      <c r="E83" s="23"/>
      <c r="F83" s="23"/>
      <c r="G83" s="23"/>
      <c r="H83" s="23"/>
      <c r="I83" s="23"/>
      <c r="J83" s="23"/>
    </row>
    <row r="84" spans="3:10" ht="20" customHeight="1">
      <c r="C84" s="30"/>
      <c r="D84" s="23"/>
      <c r="E84" s="23"/>
      <c r="F84" s="23"/>
      <c r="G84" s="23"/>
      <c r="H84" s="23"/>
      <c r="I84" s="23"/>
      <c r="J84" s="23"/>
    </row>
    <row r="85" spans="3:10" ht="20" customHeight="1">
      <c r="C85" s="30"/>
      <c r="D85" s="23"/>
      <c r="E85" s="23"/>
      <c r="F85" s="23"/>
      <c r="G85" s="23"/>
      <c r="H85" s="23"/>
      <c r="I85" s="23"/>
      <c r="J85" s="23"/>
    </row>
    <row r="86" spans="3:10" ht="20" customHeight="1">
      <c r="C86" s="30"/>
      <c r="D86" s="23"/>
      <c r="E86" s="23"/>
      <c r="F86" s="23"/>
      <c r="G86" s="23"/>
      <c r="H86" s="23"/>
      <c r="I86" s="23"/>
      <c r="J86" s="23"/>
    </row>
    <row r="87" spans="3:10" ht="20" customHeight="1">
      <c r="C87" s="30"/>
      <c r="D87" s="23"/>
      <c r="E87" s="23"/>
      <c r="F87" s="23"/>
      <c r="G87" s="23"/>
      <c r="H87" s="23"/>
      <c r="I87" s="23"/>
      <c r="J87" s="23"/>
    </row>
    <row r="88" spans="3:10" ht="20" customHeight="1">
      <c r="C88" s="30"/>
      <c r="D88" s="23"/>
      <c r="E88" s="23"/>
      <c r="F88" s="23"/>
      <c r="G88" s="23"/>
      <c r="H88" s="23"/>
      <c r="I88" s="23"/>
      <c r="J88" s="23"/>
    </row>
    <row r="89" spans="3:10" ht="20" customHeight="1">
      <c r="C89" s="30"/>
      <c r="D89" s="23"/>
      <c r="E89" s="23"/>
      <c r="F89" s="23"/>
      <c r="G89" s="23"/>
      <c r="H89" s="23"/>
      <c r="I89" s="23"/>
      <c r="J89" s="23"/>
    </row>
    <row r="90" spans="3:10" ht="20" customHeight="1">
      <c r="C90" s="30"/>
      <c r="D90" s="23"/>
      <c r="E90" s="23"/>
      <c r="F90" s="23"/>
      <c r="G90" s="23"/>
      <c r="H90" s="23"/>
      <c r="I90" s="23"/>
      <c r="J90" s="23"/>
    </row>
    <row r="91" spans="3:10" ht="20" customHeight="1">
      <c r="C91" s="30"/>
      <c r="D91" s="23"/>
      <c r="E91" s="23"/>
      <c r="F91" s="23"/>
      <c r="G91" s="23"/>
      <c r="H91" s="23"/>
      <c r="I91" s="23"/>
      <c r="J91" s="23"/>
    </row>
    <row r="92" spans="3:10" ht="20" customHeight="1">
      <c r="C92" s="30"/>
      <c r="D92" s="23"/>
      <c r="E92" s="23"/>
      <c r="F92" s="23"/>
      <c r="G92" s="23"/>
      <c r="H92" s="23"/>
      <c r="I92" s="23"/>
      <c r="J92" s="23"/>
    </row>
    <row r="93" spans="3:10" ht="20" customHeight="1">
      <c r="C93" s="30"/>
      <c r="D93" s="23"/>
      <c r="E93" s="23"/>
      <c r="F93" s="23"/>
      <c r="G93" s="23"/>
      <c r="H93" s="23"/>
      <c r="I93" s="23"/>
      <c r="J93" s="23"/>
    </row>
    <row r="94" spans="3:10" ht="20" customHeight="1">
      <c r="C94" s="30"/>
      <c r="D94" s="23"/>
      <c r="E94" s="23"/>
      <c r="F94" s="23"/>
      <c r="G94" s="23"/>
      <c r="H94" s="23"/>
      <c r="I94" s="23"/>
      <c r="J94" s="23"/>
    </row>
    <row r="95" spans="3:10" ht="20" customHeight="1">
      <c r="C95" s="30"/>
      <c r="D95" s="23"/>
      <c r="E95" s="23"/>
      <c r="F95" s="23"/>
      <c r="G95" s="23"/>
      <c r="H95" s="23"/>
      <c r="I95" s="23"/>
      <c r="J95" s="23"/>
    </row>
    <row r="96" spans="3:10" ht="20" customHeight="1">
      <c r="C96" s="30"/>
      <c r="D96" s="23"/>
      <c r="E96" s="23"/>
      <c r="F96" s="23"/>
      <c r="G96" s="23"/>
      <c r="H96" s="23"/>
      <c r="I96" s="23"/>
      <c r="J96" s="23"/>
    </row>
    <row r="97" spans="3:10" ht="20" customHeight="1">
      <c r="C97" s="30"/>
      <c r="D97" s="23"/>
      <c r="E97" s="23"/>
      <c r="F97" s="23"/>
      <c r="G97" s="23"/>
      <c r="H97" s="23"/>
      <c r="I97" s="23"/>
      <c r="J97" s="23"/>
    </row>
    <row r="98" spans="3:10" ht="20" customHeight="1">
      <c r="C98" s="30"/>
      <c r="D98" s="23"/>
      <c r="E98" s="23"/>
      <c r="F98" s="23"/>
      <c r="G98" s="23"/>
      <c r="H98" s="23"/>
      <c r="I98" s="23"/>
      <c r="J98" s="23"/>
    </row>
    <row r="99" spans="3:10" ht="20" customHeight="1">
      <c r="C99" s="30"/>
      <c r="D99" s="23"/>
      <c r="E99" s="23"/>
      <c r="F99" s="23"/>
      <c r="G99" s="23"/>
      <c r="H99" s="23"/>
      <c r="I99" s="23"/>
      <c r="J99" s="23"/>
    </row>
    <row r="100" spans="3:10" ht="20" customHeight="1">
      <c r="C100" s="30"/>
      <c r="D100" s="23"/>
      <c r="E100" s="23"/>
      <c r="F100" s="23"/>
      <c r="G100" s="23"/>
      <c r="H100" s="23"/>
      <c r="I100" s="23"/>
      <c r="J100" s="23"/>
    </row>
    <row r="101" spans="3:10" ht="14.5">
      <c r="C101" s="23"/>
      <c r="D101" s="23"/>
      <c r="E101" s="23"/>
      <c r="F101" s="23"/>
      <c r="G101" s="23"/>
      <c r="H101" s="23"/>
      <c r="I101" s="23"/>
      <c r="J101" s="23"/>
    </row>
    <row r="102" spans="3:10" ht="14.5">
      <c r="C102" s="23"/>
      <c r="D102" s="23"/>
      <c r="E102" s="23"/>
      <c r="F102" s="23"/>
      <c r="G102" s="23"/>
      <c r="H102" s="23"/>
      <c r="I102" s="23"/>
      <c r="J102" s="23"/>
    </row>
    <row r="103" spans="3:10" ht="14.5">
      <c r="C103" s="23"/>
      <c r="D103" s="23"/>
      <c r="E103" s="23"/>
      <c r="F103" s="23"/>
      <c r="G103" s="23"/>
      <c r="H103" s="23"/>
      <c r="I103" s="23"/>
      <c r="J103" s="23"/>
    </row>
    <row r="104" spans="3:10" ht="14.5">
      <c r="C104" s="23"/>
      <c r="D104" s="23"/>
      <c r="E104" s="23"/>
      <c r="F104" s="23"/>
      <c r="G104" s="23"/>
      <c r="H104" s="23"/>
      <c r="I104" s="23"/>
      <c r="J104" s="23"/>
    </row>
    <row r="105" spans="3:10" ht="14.5">
      <c r="C105" s="23"/>
      <c r="D105" s="23"/>
      <c r="E105" s="23"/>
      <c r="F105" s="23"/>
      <c r="G105" s="23"/>
      <c r="H105" s="23"/>
      <c r="I105" s="23"/>
      <c r="J105" s="23"/>
    </row>
    <row r="106" spans="3:10" ht="14.5">
      <c r="C106" s="23"/>
      <c r="D106" s="23"/>
      <c r="E106" s="23"/>
      <c r="F106" s="23"/>
      <c r="G106" s="23"/>
      <c r="H106" s="23"/>
      <c r="I106" s="23"/>
      <c r="J106" s="23"/>
    </row>
    <row r="107" spans="3:10" ht="14.5">
      <c r="C107" s="23"/>
      <c r="D107" s="23"/>
      <c r="E107" s="23"/>
      <c r="F107" s="23"/>
      <c r="G107" s="23"/>
      <c r="H107" s="23"/>
      <c r="I107" s="23"/>
      <c r="J107" s="23"/>
    </row>
    <row r="108" spans="3:10" ht="14.5">
      <c r="C108" s="23"/>
      <c r="D108" s="23"/>
      <c r="E108" s="23"/>
      <c r="F108" s="23"/>
      <c r="G108" s="23"/>
      <c r="H108" s="23"/>
      <c r="I108" s="23"/>
      <c r="J108" s="23"/>
    </row>
    <row r="109" spans="3:10" ht="14.5">
      <c r="C109" s="23"/>
      <c r="D109" s="23"/>
      <c r="E109" s="23"/>
      <c r="F109" s="23"/>
      <c r="G109" s="23"/>
      <c r="H109" s="23"/>
      <c r="I109" s="23"/>
      <c r="J109" s="23"/>
    </row>
    <row r="110" spans="3:10" ht="14.5">
      <c r="C110" s="23"/>
      <c r="D110" s="23"/>
      <c r="E110" s="23"/>
      <c r="F110" s="23"/>
      <c r="G110" s="23"/>
      <c r="H110" s="23"/>
      <c r="I110" s="23"/>
      <c r="J110" s="23"/>
    </row>
    <row r="111" spans="3:10" ht="14.5">
      <c r="C111" s="23"/>
      <c r="D111" s="23"/>
      <c r="E111" s="23"/>
      <c r="F111" s="23"/>
      <c r="G111" s="23"/>
      <c r="H111" s="23"/>
      <c r="I111" s="23"/>
      <c r="J111" s="23"/>
    </row>
    <row r="112" spans="3:10" ht="14.5">
      <c r="C112" s="23"/>
      <c r="D112" s="23"/>
      <c r="E112" s="23"/>
      <c r="F112" s="23"/>
      <c r="G112" s="23"/>
      <c r="H112" s="23"/>
      <c r="I112" s="23"/>
      <c r="J112" s="23"/>
    </row>
    <row r="113" spans="3:10" ht="14.5">
      <c r="C113" s="23"/>
      <c r="D113" s="23"/>
      <c r="E113" s="23"/>
      <c r="F113" s="23"/>
      <c r="G113" s="23"/>
      <c r="H113" s="23"/>
      <c r="I113" s="23"/>
      <c r="J113" s="23"/>
    </row>
    <row r="114" spans="3:10" ht="14.5">
      <c r="C114" s="23"/>
      <c r="D114" s="23"/>
      <c r="E114" s="23"/>
      <c r="F114" s="23"/>
      <c r="G114" s="23"/>
      <c r="H114" s="23"/>
      <c r="I114" s="23"/>
      <c r="J114" s="23"/>
    </row>
    <row r="115" spans="3:10" ht="14.5">
      <c r="C115" s="23"/>
      <c r="D115" s="23"/>
      <c r="E115" s="23"/>
      <c r="F115" s="23"/>
      <c r="G115" s="23"/>
      <c r="H115" s="23"/>
      <c r="I115" s="23"/>
      <c r="J115" s="23"/>
    </row>
    <row r="116" spans="3:10" ht="14.5">
      <c r="C116" s="23"/>
      <c r="D116" s="23"/>
      <c r="E116" s="23"/>
      <c r="F116" s="23"/>
      <c r="G116" s="23"/>
      <c r="H116" s="23"/>
      <c r="I116" s="23"/>
      <c r="J116" s="23"/>
    </row>
    <row r="117" spans="3:10" ht="14.5">
      <c r="C117" s="23"/>
      <c r="D117" s="23"/>
      <c r="E117" s="23"/>
      <c r="F117" s="23"/>
      <c r="G117" s="23"/>
      <c r="H117" s="23"/>
      <c r="I117" s="23"/>
      <c r="J117" s="23"/>
    </row>
    <row r="118" spans="3:10" ht="14.5">
      <c r="C118" s="23"/>
      <c r="D118" s="23"/>
      <c r="E118" s="23"/>
      <c r="F118" s="23"/>
      <c r="G118" s="23"/>
      <c r="H118" s="23"/>
      <c r="I118" s="23"/>
      <c r="J118" s="23"/>
    </row>
    <row r="119" spans="3:10" ht="14.5">
      <c r="C119" s="23"/>
      <c r="D119" s="23"/>
      <c r="E119" s="23"/>
      <c r="F119" s="23"/>
      <c r="G119" s="23"/>
      <c r="H119" s="23"/>
      <c r="I119" s="23"/>
      <c r="J119" s="23"/>
    </row>
    <row r="120" spans="3:10" ht="14.5">
      <c r="C120" s="23"/>
      <c r="D120" s="23"/>
      <c r="E120" s="23"/>
      <c r="F120" s="23"/>
      <c r="G120" s="23"/>
      <c r="H120" s="23"/>
      <c r="I120" s="23"/>
      <c r="J120" s="23"/>
    </row>
    <row r="121" spans="3:10" ht="14.5">
      <c r="C121" s="23"/>
      <c r="D121" s="23"/>
      <c r="E121" s="23"/>
      <c r="F121" s="23"/>
      <c r="G121" s="23"/>
      <c r="H121" s="23"/>
      <c r="I121" s="23"/>
      <c r="J121" s="23"/>
    </row>
    <row r="122" spans="3:10" ht="14.5">
      <c r="C122" s="23"/>
      <c r="D122" s="23"/>
      <c r="E122" s="23"/>
      <c r="F122" s="23"/>
      <c r="G122" s="23"/>
      <c r="H122" s="23"/>
      <c r="I122" s="23"/>
      <c r="J122" s="23"/>
    </row>
    <row r="123" spans="3:10" ht="14.5">
      <c r="C123" s="23"/>
      <c r="D123" s="23"/>
      <c r="E123" s="23"/>
      <c r="F123" s="23"/>
      <c r="G123" s="23"/>
      <c r="H123" s="23"/>
      <c r="I123" s="23"/>
      <c r="J123" s="23"/>
    </row>
    <row r="124" spans="3:10" ht="14.5">
      <c r="C124" s="23"/>
      <c r="D124" s="23"/>
      <c r="E124" s="23"/>
      <c r="F124" s="23"/>
      <c r="G124" s="23"/>
      <c r="H124" s="23"/>
      <c r="I124" s="23"/>
      <c r="J124" s="23"/>
    </row>
    <row r="125" spans="3:10" ht="14.5">
      <c r="C125" s="23"/>
      <c r="D125" s="23"/>
      <c r="E125" s="23"/>
      <c r="F125" s="23"/>
      <c r="G125" s="23"/>
      <c r="H125" s="23"/>
      <c r="I125" s="23"/>
      <c r="J125" s="23"/>
    </row>
    <row r="126" spans="3:10" ht="14.5">
      <c r="C126" s="23"/>
      <c r="D126" s="23"/>
      <c r="E126" s="23"/>
      <c r="F126" s="23"/>
      <c r="G126" s="23"/>
      <c r="H126" s="23"/>
      <c r="I126" s="23"/>
      <c r="J126" s="23"/>
    </row>
    <row r="127" spans="3:10" ht="14.5">
      <c r="C127" s="23"/>
      <c r="D127" s="23"/>
      <c r="E127" s="23"/>
      <c r="F127" s="23"/>
      <c r="G127" s="23"/>
      <c r="H127" s="23"/>
      <c r="I127" s="23"/>
      <c r="J127" s="23"/>
    </row>
    <row r="128" spans="3:10" ht="14.5">
      <c r="C128" s="23"/>
      <c r="D128" s="23"/>
      <c r="E128" s="23"/>
      <c r="F128" s="23"/>
      <c r="G128" s="23"/>
      <c r="H128" s="23"/>
      <c r="I128" s="23"/>
      <c r="J128" s="23"/>
    </row>
    <row r="129" spans="3:10" ht="14.5">
      <c r="C129" s="23"/>
      <c r="D129" s="23"/>
      <c r="E129" s="23"/>
      <c r="F129" s="23"/>
      <c r="G129" s="23"/>
      <c r="H129" s="23"/>
      <c r="I129" s="23"/>
      <c r="J129" s="23"/>
    </row>
    <row r="130" spans="3:10" ht="14.5">
      <c r="C130" s="23"/>
      <c r="D130" s="23"/>
      <c r="E130" s="23"/>
      <c r="F130" s="23"/>
      <c r="G130" s="23"/>
      <c r="H130" s="23"/>
      <c r="I130" s="23"/>
      <c r="J130" s="23"/>
    </row>
    <row r="131" spans="3:10" ht="14.5">
      <c r="C131" s="23"/>
      <c r="D131" s="23"/>
      <c r="E131" s="23"/>
      <c r="F131" s="23"/>
      <c r="G131" s="23"/>
      <c r="H131" s="23"/>
      <c r="I131" s="23"/>
      <c r="J131" s="23"/>
    </row>
    <row r="132" spans="3:10" ht="14.5">
      <c r="C132" s="23"/>
      <c r="D132" s="23"/>
      <c r="E132" s="23"/>
      <c r="F132" s="23"/>
      <c r="G132" s="23"/>
      <c r="H132" s="23"/>
      <c r="I132" s="23"/>
      <c r="J132" s="23"/>
    </row>
    <row r="133" spans="3:10" ht="14.5">
      <c r="C133" s="23"/>
      <c r="D133" s="23"/>
      <c r="E133" s="23"/>
      <c r="F133" s="23"/>
      <c r="G133" s="23"/>
      <c r="H133" s="23"/>
      <c r="I133" s="23"/>
      <c r="J133" s="23"/>
    </row>
    <row r="134" spans="3:10" ht="14.5">
      <c r="C134" s="23"/>
      <c r="D134" s="23"/>
      <c r="E134" s="23"/>
      <c r="F134" s="23"/>
      <c r="G134" s="23"/>
      <c r="H134" s="23"/>
      <c r="I134" s="23"/>
      <c r="J134" s="23"/>
    </row>
    <row r="135" spans="3:10" ht="14.5">
      <c r="C135" s="23"/>
      <c r="D135" s="23"/>
      <c r="E135" s="23"/>
      <c r="F135" s="23"/>
      <c r="G135" s="23"/>
      <c r="H135" s="23"/>
      <c r="I135" s="23"/>
      <c r="J135" s="23"/>
    </row>
    <row r="136" spans="3:10" ht="14.5">
      <c r="C136" s="23"/>
      <c r="D136" s="23"/>
      <c r="E136" s="23"/>
      <c r="F136" s="23"/>
      <c r="G136" s="23"/>
      <c r="H136" s="23"/>
      <c r="I136" s="23"/>
      <c r="J136" s="23"/>
    </row>
    <row r="137" spans="3:10" ht="14.5">
      <c r="C137" s="23"/>
      <c r="D137" s="23"/>
      <c r="E137" s="23"/>
      <c r="F137" s="23"/>
      <c r="G137" s="23"/>
      <c r="H137" s="23"/>
      <c r="I137" s="23"/>
      <c r="J137" s="23"/>
    </row>
    <row r="138" spans="3:10" ht="14.5">
      <c r="C138" s="23"/>
      <c r="D138" s="23"/>
      <c r="E138" s="23"/>
      <c r="F138" s="23"/>
      <c r="G138" s="23"/>
      <c r="H138" s="23"/>
      <c r="I138" s="23"/>
      <c r="J138" s="23"/>
    </row>
    <row r="139" spans="3:10" ht="14.5">
      <c r="C139" s="23"/>
      <c r="D139" s="23"/>
      <c r="E139" s="23"/>
      <c r="F139" s="23"/>
      <c r="G139" s="23"/>
      <c r="H139" s="23"/>
      <c r="I139" s="23"/>
      <c r="J139" s="23"/>
    </row>
    <row r="140" spans="3:10" ht="14.5">
      <c r="C140" s="23"/>
      <c r="D140" s="23"/>
      <c r="E140" s="23"/>
      <c r="F140" s="23"/>
      <c r="G140" s="23"/>
      <c r="H140" s="23"/>
      <c r="I140" s="23"/>
      <c r="J140" s="23"/>
    </row>
    <row r="141" spans="3:10" ht="14.5">
      <c r="C141" s="23"/>
      <c r="D141" s="23"/>
      <c r="E141" s="23"/>
      <c r="F141" s="23"/>
      <c r="G141" s="23"/>
      <c r="H141" s="23"/>
      <c r="I141" s="23"/>
      <c r="J141" s="23"/>
    </row>
    <row r="142" spans="3:10" ht="14.5">
      <c r="C142" s="23"/>
      <c r="D142" s="23"/>
      <c r="E142" s="23"/>
      <c r="F142" s="23"/>
      <c r="G142" s="23"/>
      <c r="H142" s="23"/>
      <c r="I142" s="23"/>
      <c r="J142" s="23"/>
    </row>
    <row r="143" spans="3:10" ht="14.5">
      <c r="C143" s="23"/>
      <c r="D143" s="23"/>
      <c r="E143" s="23"/>
      <c r="F143" s="23"/>
      <c r="G143" s="23"/>
      <c r="H143" s="23"/>
      <c r="I143" s="23"/>
      <c r="J143" s="23"/>
    </row>
    <row r="144" spans="3:10" ht="14.5">
      <c r="C144" s="23"/>
      <c r="D144" s="23"/>
      <c r="E144" s="23"/>
      <c r="F144" s="23"/>
      <c r="G144" s="23"/>
      <c r="H144" s="23"/>
      <c r="I144" s="23"/>
      <c r="J144" s="23"/>
    </row>
    <row r="145" spans="3:10" ht="14.5">
      <c r="C145" s="23"/>
      <c r="D145" s="23"/>
      <c r="E145" s="23"/>
      <c r="F145" s="23"/>
      <c r="G145" s="23"/>
      <c r="H145" s="23"/>
      <c r="I145" s="23"/>
      <c r="J145" s="23"/>
    </row>
    <row r="146" spans="3:10" ht="14.5">
      <c r="C146" s="23"/>
      <c r="D146" s="23"/>
      <c r="E146" s="23"/>
      <c r="F146" s="23"/>
      <c r="G146" s="23"/>
      <c r="H146" s="23"/>
      <c r="I146" s="23"/>
      <c r="J146" s="23"/>
    </row>
    <row r="147" spans="3:10" ht="14.5">
      <c r="C147" s="23"/>
      <c r="D147" s="23"/>
      <c r="E147" s="23"/>
      <c r="F147" s="23"/>
      <c r="G147" s="23"/>
      <c r="H147" s="23"/>
      <c r="I147" s="23"/>
      <c r="J147" s="23"/>
    </row>
    <row r="148" spans="3:10" ht="14.5">
      <c r="C148" s="23"/>
      <c r="D148" s="23"/>
      <c r="E148" s="23"/>
      <c r="F148" s="23"/>
      <c r="G148" s="23"/>
      <c r="H148" s="23"/>
      <c r="I148" s="23"/>
      <c r="J148" s="23"/>
    </row>
    <row r="149" spans="3:10" ht="14.5">
      <c r="C149" s="23"/>
      <c r="D149" s="23"/>
      <c r="E149" s="23"/>
      <c r="F149" s="23"/>
      <c r="G149" s="23"/>
      <c r="H149" s="23"/>
      <c r="I149" s="23"/>
      <c r="J149" s="23"/>
    </row>
    <row r="150" spans="3:10" ht="14.5">
      <c r="C150" s="23"/>
      <c r="D150" s="23"/>
      <c r="E150" s="23"/>
      <c r="F150" s="23"/>
      <c r="G150" s="23"/>
      <c r="H150" s="23"/>
      <c r="I150" s="23"/>
      <c r="J150" s="23"/>
    </row>
    <row r="151" spans="3:10" ht="14.5">
      <c r="C151" s="23"/>
      <c r="D151" s="23"/>
      <c r="E151" s="23"/>
      <c r="F151" s="23"/>
      <c r="G151" s="23"/>
      <c r="H151" s="23"/>
      <c r="I151" s="23"/>
      <c r="J151" s="23"/>
    </row>
    <row r="152" spans="3:10" ht="14.5">
      <c r="C152" s="23"/>
      <c r="D152" s="23"/>
      <c r="E152" s="23"/>
      <c r="F152" s="23"/>
      <c r="G152" s="23"/>
      <c r="H152" s="23"/>
      <c r="I152" s="23"/>
      <c r="J152" s="23"/>
    </row>
    <row r="153" spans="3:10" ht="14.5">
      <c r="C153" s="23"/>
      <c r="D153" s="23"/>
      <c r="E153" s="23"/>
      <c r="F153" s="23"/>
      <c r="G153" s="23"/>
      <c r="H153" s="23"/>
      <c r="I153" s="23"/>
      <c r="J153" s="23"/>
    </row>
    <row r="154" spans="3:10" ht="14.5">
      <c r="C154" s="23"/>
      <c r="D154" s="23"/>
      <c r="E154" s="23"/>
      <c r="F154" s="23"/>
      <c r="G154" s="23"/>
      <c r="H154" s="23"/>
      <c r="I154" s="23"/>
      <c r="J154" s="23"/>
    </row>
    <row r="155" spans="3:10" ht="14.5">
      <c r="C155" s="23"/>
      <c r="D155" s="23"/>
      <c r="E155" s="23"/>
      <c r="F155" s="23"/>
      <c r="G155" s="23"/>
      <c r="H155" s="23"/>
      <c r="I155" s="23"/>
      <c r="J155" s="23"/>
    </row>
    <row r="156" spans="3:10" ht="14.5">
      <c r="C156" s="23"/>
      <c r="D156" s="23"/>
      <c r="E156" s="23"/>
      <c r="F156" s="23"/>
      <c r="G156" s="23"/>
      <c r="H156" s="23"/>
      <c r="I156" s="23"/>
      <c r="J156" s="23"/>
    </row>
    <row r="157" spans="3:10" ht="14.5">
      <c r="C157" s="23"/>
      <c r="D157" s="23"/>
      <c r="E157" s="23"/>
      <c r="F157" s="23"/>
      <c r="G157" s="23"/>
      <c r="H157" s="23"/>
      <c r="I157" s="23"/>
      <c r="J157" s="23"/>
    </row>
    <row r="158" spans="3:10" ht="14.5">
      <c r="C158" s="23"/>
      <c r="D158" s="23"/>
      <c r="E158" s="23"/>
      <c r="F158" s="23"/>
      <c r="G158" s="23"/>
      <c r="H158" s="23"/>
      <c r="I158" s="23"/>
      <c r="J158" s="23"/>
    </row>
    <row r="159" spans="3:10" ht="14.5">
      <c r="C159" s="23"/>
      <c r="D159" s="23"/>
      <c r="E159" s="23"/>
      <c r="F159" s="23"/>
      <c r="G159" s="23"/>
      <c r="H159" s="23"/>
      <c r="I159" s="23"/>
      <c r="J159" s="23"/>
    </row>
    <row r="160" spans="3:10" ht="14.5">
      <c r="C160" s="23"/>
      <c r="D160" s="23"/>
      <c r="E160" s="23"/>
      <c r="F160" s="23"/>
      <c r="G160" s="23"/>
      <c r="H160" s="23"/>
      <c r="I160" s="23"/>
      <c r="J160" s="23"/>
    </row>
    <row r="161" spans="3:10" ht="14.5">
      <c r="C161" s="23"/>
      <c r="D161" s="23"/>
      <c r="E161" s="23"/>
      <c r="F161" s="23"/>
      <c r="G161" s="23"/>
      <c r="H161" s="23"/>
      <c r="I161" s="23"/>
      <c r="J161" s="23"/>
    </row>
    <row r="162" spans="3:10" ht="14.5">
      <c r="C162" s="23"/>
      <c r="D162" s="23"/>
      <c r="E162" s="23"/>
      <c r="F162" s="23"/>
      <c r="G162" s="23"/>
      <c r="H162" s="23"/>
      <c r="I162" s="23"/>
      <c r="J162" s="23"/>
    </row>
    <row r="163" spans="3:10" ht="14.5">
      <c r="C163" s="23"/>
      <c r="D163" s="23"/>
      <c r="E163" s="23"/>
      <c r="F163" s="23"/>
      <c r="G163" s="23"/>
      <c r="H163" s="23"/>
      <c r="I163" s="23"/>
      <c r="J163" s="23"/>
    </row>
    <row r="164" spans="3:10" ht="14.5">
      <c r="C164" s="23"/>
      <c r="D164" s="23"/>
      <c r="E164" s="23"/>
      <c r="F164" s="23"/>
      <c r="G164" s="23"/>
      <c r="H164" s="23"/>
      <c r="I164" s="23"/>
      <c r="J164" s="23"/>
    </row>
    <row r="165" spans="3:10" ht="14.5">
      <c r="C165" s="23"/>
      <c r="D165" s="23"/>
      <c r="E165" s="23"/>
      <c r="F165" s="23"/>
      <c r="G165" s="23"/>
      <c r="H165" s="23"/>
      <c r="I165" s="23"/>
      <c r="J165" s="23"/>
    </row>
    <row r="166" spans="3:10" ht="14.5">
      <c r="C166" s="23"/>
      <c r="D166" s="23"/>
      <c r="E166" s="23"/>
      <c r="F166" s="23"/>
      <c r="G166" s="23"/>
      <c r="H166" s="23"/>
      <c r="I166" s="23"/>
      <c r="J166" s="23"/>
    </row>
    <row r="167" spans="3:10" ht="14.5">
      <c r="C167" s="23"/>
      <c r="D167" s="23"/>
      <c r="E167" s="23"/>
      <c r="F167" s="23"/>
      <c r="G167" s="23"/>
      <c r="H167" s="23"/>
      <c r="I167" s="23"/>
      <c r="J167" s="23"/>
    </row>
    <row r="168" spans="3:10" ht="14.5">
      <c r="C168" s="23"/>
      <c r="D168" s="23"/>
      <c r="E168" s="23"/>
      <c r="F168" s="23"/>
      <c r="G168" s="23"/>
      <c r="H168" s="23"/>
      <c r="I168" s="23"/>
      <c r="J168" s="23"/>
    </row>
    <row r="169" spans="3:10" ht="14.5">
      <c r="C169" s="23"/>
      <c r="D169" s="23"/>
      <c r="E169" s="23"/>
      <c r="F169" s="23"/>
      <c r="G169" s="23"/>
      <c r="H169" s="23"/>
      <c r="I169" s="23"/>
      <c r="J169" s="23"/>
    </row>
    <row r="170" spans="3:10" ht="14.5">
      <c r="C170" s="23"/>
      <c r="D170" s="23"/>
      <c r="E170" s="23"/>
      <c r="F170" s="23"/>
      <c r="G170" s="23"/>
      <c r="H170" s="23"/>
      <c r="I170" s="23"/>
      <c r="J170" s="23"/>
    </row>
    <row r="171" spans="3:10" ht="14.5">
      <c r="C171" s="23"/>
      <c r="D171" s="23"/>
      <c r="E171" s="23"/>
      <c r="F171" s="23"/>
      <c r="G171" s="23"/>
      <c r="H171" s="23"/>
      <c r="I171" s="23"/>
      <c r="J171" s="23"/>
    </row>
    <row r="172" spans="3:10" ht="14.5">
      <c r="C172" s="23"/>
      <c r="D172" s="23"/>
      <c r="E172" s="23"/>
      <c r="F172" s="23"/>
      <c r="G172" s="23"/>
      <c r="H172" s="23"/>
      <c r="I172" s="23"/>
      <c r="J172" s="23"/>
    </row>
    <row r="173" spans="3:10" ht="14.5">
      <c r="C173" s="23"/>
      <c r="D173" s="23"/>
      <c r="E173" s="23"/>
      <c r="F173" s="23"/>
      <c r="G173" s="23"/>
      <c r="H173" s="23"/>
      <c r="I173" s="23"/>
      <c r="J173" s="23"/>
    </row>
    <row r="174" spans="3:10" ht="14.5">
      <c r="C174" s="23"/>
      <c r="D174" s="23"/>
      <c r="E174" s="23"/>
      <c r="F174" s="23"/>
      <c r="G174" s="23"/>
      <c r="H174" s="23"/>
      <c r="I174" s="23"/>
      <c r="J174" s="23"/>
    </row>
    <row r="175" spans="3:10" ht="14.5">
      <c r="C175" s="23"/>
      <c r="D175" s="23"/>
      <c r="E175" s="23"/>
      <c r="F175" s="23"/>
      <c r="G175" s="23"/>
      <c r="H175" s="23"/>
      <c r="I175" s="23"/>
      <c r="J175" s="23"/>
    </row>
    <row r="176" spans="3:10" ht="14.5">
      <c r="C176" s="23"/>
      <c r="D176" s="23"/>
      <c r="E176" s="23"/>
      <c r="F176" s="23"/>
      <c r="G176" s="23"/>
      <c r="H176" s="23"/>
      <c r="I176" s="23"/>
      <c r="J176" s="23"/>
    </row>
    <row r="177" spans="3:10" ht="14.5">
      <c r="C177" s="23"/>
      <c r="D177" s="23"/>
      <c r="E177" s="23"/>
      <c r="F177" s="23"/>
      <c r="G177" s="23"/>
      <c r="H177" s="23"/>
      <c r="I177" s="23"/>
      <c r="J177" s="23"/>
    </row>
    <row r="178" spans="3:10" ht="14.5">
      <c r="C178" s="23"/>
      <c r="D178" s="23"/>
      <c r="E178" s="23"/>
      <c r="F178" s="23"/>
      <c r="G178" s="23"/>
      <c r="H178" s="23"/>
      <c r="I178" s="23"/>
      <c r="J178" s="23"/>
    </row>
    <row r="179" spans="3:10" ht="14.5">
      <c r="C179" s="23"/>
      <c r="D179" s="23"/>
      <c r="E179" s="23"/>
      <c r="F179" s="23"/>
      <c r="G179" s="23"/>
      <c r="H179" s="23"/>
      <c r="I179" s="23"/>
      <c r="J179" s="23"/>
    </row>
    <row r="180" spans="3:10" ht="14.5">
      <c r="C180" s="23"/>
      <c r="D180" s="23"/>
      <c r="E180" s="23"/>
      <c r="F180" s="23"/>
      <c r="G180" s="23"/>
      <c r="H180" s="23"/>
      <c r="I180" s="23"/>
      <c r="J180" s="23"/>
    </row>
    <row r="181" spans="3:10" ht="14.5">
      <c r="C181" s="23"/>
      <c r="D181" s="23"/>
      <c r="E181" s="23"/>
      <c r="F181" s="23"/>
      <c r="G181" s="23"/>
      <c r="H181" s="23"/>
      <c r="I181" s="23"/>
      <c r="J181" s="23"/>
    </row>
    <row r="182" spans="3:10" ht="14.5">
      <c r="C182" s="23"/>
      <c r="D182" s="23"/>
      <c r="E182" s="23"/>
      <c r="F182" s="23"/>
      <c r="G182" s="23"/>
      <c r="H182" s="23"/>
      <c r="I182" s="23"/>
      <c r="J182" s="23"/>
    </row>
    <row r="183" spans="3:10" ht="14.5">
      <c r="C183" s="23"/>
      <c r="D183" s="23"/>
      <c r="E183" s="23"/>
      <c r="F183" s="23"/>
      <c r="G183" s="23"/>
      <c r="H183" s="23"/>
      <c r="I183" s="23"/>
      <c r="J183" s="23"/>
    </row>
    <row r="184" spans="3:10" ht="14.5">
      <c r="C184" s="23"/>
      <c r="D184" s="23"/>
      <c r="E184" s="23"/>
      <c r="F184" s="23"/>
      <c r="G184" s="23"/>
      <c r="H184" s="23"/>
      <c r="I184" s="23"/>
      <c r="J184" s="23"/>
    </row>
    <row r="185" spans="3:10" ht="14.5">
      <c r="C185" s="23"/>
      <c r="D185" s="23"/>
      <c r="E185" s="23"/>
      <c r="F185" s="23"/>
      <c r="G185" s="23"/>
      <c r="H185" s="23"/>
      <c r="I185" s="23"/>
      <c r="J185" s="23"/>
    </row>
    <row r="186" spans="3:10" ht="14.5">
      <c r="C186" s="23"/>
      <c r="D186" s="23"/>
      <c r="E186" s="23"/>
      <c r="F186" s="23"/>
      <c r="G186" s="23"/>
      <c r="H186" s="23"/>
      <c r="I186" s="23"/>
      <c r="J186" s="23"/>
    </row>
    <row r="187" spans="3:10" ht="14.5">
      <c r="C187" s="23"/>
      <c r="D187" s="23"/>
      <c r="E187" s="23"/>
      <c r="F187" s="23"/>
      <c r="G187" s="23"/>
      <c r="H187" s="23"/>
      <c r="I187" s="23"/>
      <c r="J187" s="23"/>
    </row>
    <row r="188" spans="3:10" ht="14.5">
      <c r="C188" s="23"/>
      <c r="D188" s="23"/>
      <c r="E188" s="23"/>
      <c r="F188" s="23"/>
      <c r="G188" s="23"/>
      <c r="H188" s="23"/>
      <c r="I188" s="23"/>
      <c r="J188" s="23"/>
    </row>
    <row r="189" spans="3:10" ht="14.5">
      <c r="C189" s="23"/>
      <c r="D189" s="23"/>
      <c r="E189" s="23"/>
      <c r="F189" s="23"/>
      <c r="G189" s="23"/>
      <c r="H189" s="23"/>
      <c r="I189" s="23"/>
      <c r="J189" s="23"/>
    </row>
    <row r="190" spans="3:10" ht="14.5">
      <c r="C190" s="23"/>
      <c r="D190" s="23"/>
      <c r="E190" s="23"/>
      <c r="F190" s="23"/>
      <c r="G190" s="23"/>
      <c r="H190" s="23"/>
      <c r="I190" s="23"/>
      <c r="J190" s="23"/>
    </row>
    <row r="191" spans="3:10" ht="14.5">
      <c r="C191" s="23"/>
      <c r="D191" s="23"/>
      <c r="E191" s="23"/>
      <c r="F191" s="23"/>
      <c r="G191" s="23"/>
      <c r="H191" s="23"/>
      <c r="I191" s="23"/>
      <c r="J191" s="23"/>
    </row>
    <row r="192" spans="3:10" ht="14.5">
      <c r="C192" s="23"/>
      <c r="D192" s="23"/>
      <c r="E192" s="23"/>
      <c r="F192" s="23"/>
      <c r="G192" s="23"/>
      <c r="H192" s="23"/>
      <c r="I192" s="23"/>
      <c r="J192" s="23"/>
    </row>
    <row r="193" spans="3:10" ht="14.5">
      <c r="C193" s="23"/>
      <c r="D193" s="23"/>
      <c r="E193" s="23"/>
      <c r="F193" s="23"/>
      <c r="G193" s="23"/>
      <c r="H193" s="23"/>
      <c r="I193" s="23"/>
      <c r="J193" s="23"/>
    </row>
    <row r="194" spans="3:10" ht="14.5">
      <c r="C194" s="23"/>
      <c r="D194" s="23"/>
      <c r="E194" s="23"/>
      <c r="F194" s="23"/>
      <c r="G194" s="23"/>
      <c r="H194" s="23"/>
      <c r="I194" s="23"/>
      <c r="J194" s="23"/>
    </row>
    <row r="195" spans="3:10" ht="14.5">
      <c r="C195" s="23"/>
      <c r="D195" s="23"/>
      <c r="E195" s="23"/>
      <c r="F195" s="23"/>
      <c r="G195" s="23"/>
      <c r="H195" s="23"/>
      <c r="I195" s="23"/>
      <c r="J195" s="23"/>
    </row>
    <row r="196" spans="3:10" ht="14.5">
      <c r="C196" s="23"/>
      <c r="D196" s="23"/>
      <c r="E196" s="23"/>
      <c r="F196" s="23"/>
      <c r="G196" s="23"/>
      <c r="H196" s="23"/>
      <c r="I196" s="23"/>
      <c r="J196" s="23"/>
    </row>
    <row r="197" spans="3:10" ht="14.5">
      <c r="C197" s="23"/>
      <c r="D197" s="23"/>
      <c r="E197" s="23"/>
      <c r="F197" s="23"/>
      <c r="G197" s="23"/>
      <c r="H197" s="23"/>
      <c r="I197" s="23"/>
      <c r="J197" s="23"/>
    </row>
    <row r="198" spans="3:10" ht="14.5">
      <c r="C198" s="23"/>
      <c r="D198" s="23"/>
      <c r="E198" s="23"/>
      <c r="F198" s="23"/>
      <c r="G198" s="23"/>
      <c r="H198" s="23"/>
      <c r="I198" s="23"/>
      <c r="J198" s="23"/>
    </row>
    <row r="199" spans="3:10" ht="14.5">
      <c r="C199" s="23"/>
      <c r="D199" s="23"/>
      <c r="E199" s="23"/>
      <c r="F199" s="23"/>
      <c r="G199" s="23"/>
      <c r="H199" s="23"/>
      <c r="I199" s="23"/>
      <c r="J199" s="23"/>
    </row>
    <row r="200" spans="3:10" ht="14.5">
      <c r="C200" s="23"/>
      <c r="D200" s="23"/>
      <c r="E200" s="23"/>
      <c r="F200" s="23"/>
      <c r="G200" s="23"/>
      <c r="H200" s="23"/>
      <c r="I200" s="23"/>
      <c r="J200" s="23"/>
    </row>
    <row r="201" spans="3:10" ht="14.5">
      <c r="C201" s="23"/>
      <c r="D201" s="23"/>
      <c r="E201" s="23"/>
      <c r="F201" s="23"/>
      <c r="G201" s="23"/>
      <c r="H201" s="23"/>
      <c r="I201" s="23"/>
      <c r="J201" s="23"/>
    </row>
    <row r="202" spans="3:10" ht="14.5">
      <c r="C202" s="23"/>
      <c r="D202" s="23"/>
      <c r="E202" s="23"/>
      <c r="F202" s="23"/>
      <c r="G202" s="23"/>
      <c r="H202" s="23"/>
      <c r="I202" s="23"/>
      <c r="J202" s="23"/>
    </row>
    <row r="203" spans="3:10" ht="14.5">
      <c r="C203" s="23"/>
      <c r="D203" s="23"/>
      <c r="E203" s="23"/>
      <c r="F203" s="23"/>
      <c r="G203" s="23"/>
      <c r="H203" s="23"/>
      <c r="I203" s="23"/>
      <c r="J203" s="23"/>
    </row>
    <row r="204" spans="3:10" ht="14.5">
      <c r="C204" s="23"/>
      <c r="D204" s="23"/>
      <c r="E204" s="23"/>
      <c r="F204" s="23"/>
      <c r="G204" s="23"/>
      <c r="H204" s="23"/>
      <c r="I204" s="23"/>
      <c r="J204" s="23"/>
    </row>
    <row r="205" spans="3:10" ht="14.5">
      <c r="C205" s="23"/>
      <c r="D205" s="23"/>
      <c r="E205" s="23"/>
      <c r="F205" s="23"/>
      <c r="G205" s="23"/>
      <c r="H205" s="23"/>
      <c r="I205" s="23"/>
      <c r="J205" s="23"/>
    </row>
    <row r="206" spans="3:10" ht="14.5">
      <c r="C206" s="23"/>
      <c r="D206" s="23"/>
      <c r="E206" s="23"/>
      <c r="F206" s="23"/>
      <c r="G206" s="23"/>
      <c r="H206" s="23"/>
      <c r="I206" s="23"/>
      <c r="J206" s="23"/>
    </row>
    <row r="207" spans="3:10" ht="14.5">
      <c r="C207" s="23"/>
      <c r="D207" s="23"/>
      <c r="E207" s="23"/>
      <c r="F207" s="23"/>
      <c r="G207" s="23"/>
      <c r="H207" s="23"/>
      <c r="I207" s="23"/>
      <c r="J207" s="23"/>
    </row>
    <row r="208" spans="3:10" ht="14.5">
      <c r="C208" s="23"/>
      <c r="D208" s="23"/>
      <c r="E208" s="23"/>
      <c r="F208" s="23"/>
      <c r="G208" s="23"/>
      <c r="H208" s="23"/>
      <c r="I208" s="23"/>
      <c r="J208" s="23"/>
    </row>
    <row r="209" spans="3:10" ht="14.5">
      <c r="C209" s="23"/>
      <c r="D209" s="23"/>
      <c r="E209" s="23"/>
      <c r="F209" s="23"/>
      <c r="G209" s="23"/>
      <c r="H209" s="23"/>
      <c r="I209" s="23"/>
      <c r="J209" s="23"/>
    </row>
    <row r="210" spans="3:10" ht="14.5">
      <c r="C210" s="23"/>
      <c r="D210" s="23"/>
      <c r="E210" s="23"/>
      <c r="F210" s="23"/>
      <c r="G210" s="23"/>
      <c r="H210" s="23"/>
      <c r="I210" s="23"/>
      <c r="J210" s="23"/>
    </row>
    <row r="211" spans="3:10" ht="14.5">
      <c r="C211" s="23"/>
      <c r="D211" s="23"/>
      <c r="E211" s="23"/>
      <c r="F211" s="23"/>
      <c r="G211" s="23"/>
      <c r="H211" s="23"/>
      <c r="I211" s="23"/>
      <c r="J211" s="23"/>
    </row>
    <row r="212" spans="3:10" ht="14.5">
      <c r="C212" s="23"/>
      <c r="D212" s="23"/>
      <c r="E212" s="23"/>
      <c r="F212" s="23"/>
      <c r="G212" s="23"/>
      <c r="H212" s="23"/>
      <c r="I212" s="23"/>
      <c r="J212" s="23"/>
    </row>
    <row r="213" spans="3:10" ht="14.5">
      <c r="C213" s="23"/>
      <c r="D213" s="23"/>
      <c r="E213" s="23"/>
      <c r="F213" s="23"/>
      <c r="G213" s="23"/>
      <c r="H213" s="23"/>
      <c r="I213" s="23"/>
      <c r="J213" s="23"/>
    </row>
    <row r="214" spans="3:10" ht="14.5">
      <c r="C214" s="23"/>
      <c r="D214" s="23"/>
      <c r="E214" s="23"/>
      <c r="F214" s="23"/>
      <c r="G214" s="23"/>
      <c r="H214" s="23"/>
      <c r="I214" s="23"/>
      <c r="J214" s="23"/>
    </row>
    <row r="215" spans="3:10" ht="14.5">
      <c r="C215" s="23"/>
      <c r="D215" s="23"/>
      <c r="E215" s="23"/>
      <c r="F215" s="23"/>
      <c r="G215" s="23"/>
      <c r="H215" s="23"/>
      <c r="I215" s="23"/>
      <c r="J215" s="23"/>
    </row>
    <row r="216" spans="3:10" ht="14.5">
      <c r="C216" s="23"/>
      <c r="D216" s="23"/>
      <c r="E216" s="23"/>
      <c r="F216" s="23"/>
      <c r="G216" s="23"/>
      <c r="H216" s="23"/>
      <c r="I216" s="23"/>
      <c r="J216" s="23"/>
    </row>
    <row r="217" spans="3:10" ht="14.5">
      <c r="C217" s="23"/>
      <c r="D217" s="23"/>
      <c r="E217" s="23"/>
      <c r="F217" s="23"/>
      <c r="G217" s="23"/>
      <c r="H217" s="23"/>
      <c r="I217" s="23"/>
      <c r="J217" s="23"/>
    </row>
    <row r="218" spans="3:10" ht="14.5">
      <c r="C218" s="23"/>
      <c r="D218" s="23"/>
      <c r="E218" s="23"/>
      <c r="F218" s="23"/>
      <c r="G218" s="23"/>
      <c r="H218" s="23"/>
      <c r="I218" s="23"/>
      <c r="J218" s="23"/>
    </row>
    <row r="219" spans="3:10" ht="14.5">
      <c r="C219" s="23"/>
      <c r="D219" s="23"/>
      <c r="E219" s="23"/>
      <c r="F219" s="23"/>
      <c r="G219" s="23"/>
      <c r="H219" s="23"/>
      <c r="I219" s="23"/>
      <c r="J219" s="23"/>
    </row>
    <row r="220" spans="3:10" ht="14.5">
      <c r="C220" s="23"/>
      <c r="D220" s="23"/>
      <c r="E220" s="23"/>
      <c r="F220" s="23"/>
      <c r="G220" s="23"/>
      <c r="H220" s="23"/>
      <c r="I220" s="23"/>
      <c r="J220" s="23"/>
    </row>
    <row r="221" spans="3:10" ht="14.5">
      <c r="C221" s="23"/>
      <c r="D221" s="23"/>
      <c r="E221" s="23"/>
      <c r="F221" s="23"/>
      <c r="G221" s="23"/>
      <c r="H221" s="23"/>
      <c r="I221" s="23"/>
      <c r="J221" s="23"/>
    </row>
    <row r="222" spans="3:10" ht="14.5">
      <c r="C222" s="23"/>
      <c r="D222" s="23"/>
      <c r="E222" s="23"/>
      <c r="F222" s="23"/>
      <c r="G222" s="23"/>
      <c r="H222" s="23"/>
      <c r="I222" s="23"/>
      <c r="J222" s="23"/>
    </row>
    <row r="223" spans="3:10" ht="14.5">
      <c r="C223" s="23"/>
      <c r="D223" s="23"/>
      <c r="E223" s="23"/>
      <c r="F223" s="23"/>
      <c r="G223" s="23"/>
      <c r="H223" s="23"/>
      <c r="I223" s="23"/>
      <c r="J223" s="23"/>
    </row>
    <row r="224" spans="3:10" ht="14.5">
      <c r="C224" s="23"/>
      <c r="D224" s="23"/>
      <c r="E224" s="23"/>
      <c r="F224" s="23"/>
      <c r="G224" s="23"/>
      <c r="H224" s="23"/>
      <c r="I224" s="23"/>
      <c r="J224" s="23"/>
    </row>
    <row r="225" spans="3:10" ht="14.5">
      <c r="C225" s="23"/>
      <c r="D225" s="23"/>
      <c r="E225" s="23"/>
      <c r="F225" s="23"/>
      <c r="G225" s="23"/>
      <c r="H225" s="23"/>
      <c r="I225" s="23"/>
      <c r="J225" s="23"/>
    </row>
    <row r="226" spans="3:10" ht="14.5">
      <c r="C226" s="23"/>
      <c r="D226" s="23"/>
      <c r="E226" s="23"/>
      <c r="F226" s="23"/>
      <c r="G226" s="23"/>
      <c r="H226" s="23"/>
      <c r="I226" s="23"/>
      <c r="J226" s="23"/>
    </row>
    <row r="227" spans="3:10" ht="14.5">
      <c r="C227" s="23"/>
      <c r="D227" s="23"/>
      <c r="E227" s="23"/>
      <c r="F227" s="23"/>
      <c r="G227" s="23"/>
      <c r="H227" s="23"/>
      <c r="I227" s="23"/>
      <c r="J227" s="23"/>
    </row>
    <row r="228" spans="3:10" ht="14.5">
      <c r="C228" s="23"/>
      <c r="D228" s="23"/>
      <c r="E228" s="23"/>
      <c r="F228" s="23"/>
      <c r="G228" s="23"/>
      <c r="H228" s="23"/>
      <c r="I228" s="23"/>
      <c r="J228" s="23"/>
    </row>
    <row r="229" spans="3:10" ht="14.5">
      <c r="C229" s="23"/>
      <c r="D229" s="23"/>
      <c r="E229" s="23"/>
      <c r="F229" s="23"/>
      <c r="G229" s="23"/>
      <c r="H229" s="23"/>
      <c r="I229" s="23"/>
      <c r="J229" s="23"/>
    </row>
    <row r="230" spans="3:10" ht="14.5">
      <c r="C230" s="23"/>
      <c r="D230" s="23"/>
      <c r="E230" s="23"/>
      <c r="F230" s="23"/>
      <c r="G230" s="23"/>
      <c r="H230" s="23"/>
      <c r="I230" s="23"/>
      <c r="J230" s="23"/>
    </row>
    <row r="231" spans="3:10" ht="14.5">
      <c r="C231" s="23"/>
      <c r="D231" s="23"/>
      <c r="E231" s="23"/>
      <c r="F231" s="23"/>
      <c r="G231" s="23"/>
      <c r="H231" s="23"/>
      <c r="I231" s="23"/>
      <c r="J231" s="23"/>
    </row>
    <row r="232" spans="3:10" ht="14.5">
      <c r="C232" s="23"/>
      <c r="D232" s="23"/>
      <c r="E232" s="23"/>
      <c r="F232" s="23"/>
      <c r="G232" s="23"/>
      <c r="H232" s="23"/>
      <c r="I232" s="23"/>
      <c r="J232" s="23"/>
    </row>
    <row r="233" spans="3:10" ht="14.5">
      <c r="C233" s="23"/>
      <c r="D233" s="23"/>
      <c r="E233" s="23"/>
      <c r="F233" s="23"/>
      <c r="G233" s="23"/>
      <c r="H233" s="23"/>
      <c r="I233" s="23"/>
      <c r="J233" s="23"/>
    </row>
    <row r="234" spans="3:10" ht="14.5">
      <c r="C234" s="23"/>
      <c r="D234" s="23"/>
      <c r="E234" s="23"/>
      <c r="F234" s="23"/>
      <c r="G234" s="23"/>
      <c r="H234" s="23"/>
      <c r="I234" s="23"/>
      <c r="J234" s="23"/>
    </row>
  </sheetData>
  <mergeCells count="3">
    <mergeCell ref="E2:I2"/>
    <mergeCell ref="O7:P7"/>
    <mergeCell ref="D5:E5"/>
  </mergeCells>
  <dataValidations disablePrompts="1" count="3">
    <dataValidation type="list" allowBlank="1" showInputMessage="1" showErrorMessage="1" sqref="C8:C100" xr:uid="{CCBFE2E5-988F-4EAD-8EB8-5338FC08380D}">
      <formula1>학기</formula1>
    </dataValidation>
    <dataValidation type="list" allowBlank="1" showInputMessage="1" showErrorMessage="1" sqref="E8:E12" xr:uid="{FDCD2552-4DB9-477D-9C4F-79093EF6F9CD}">
      <formula1>이수_구분</formula1>
    </dataValidation>
    <dataValidation type="list" allowBlank="1" showInputMessage="1" showErrorMessage="1" sqref="F8:F12" xr:uid="{06B7C8C8-7974-44C9-84DB-96BF5C0A9C44}">
      <formula1>학점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7A9BDF2-2C1C-4594-AA6D-884DA1DA59FA}">
          <x14:formula1>
            <xm:f>'LookUp Table'!$B$2:$B$15</xm:f>
          </x14:formula1>
          <xm:sqref>G8:G12</xm:sqref>
        </x14:dataValidation>
        <x14:dataValidation type="list" allowBlank="1" showInputMessage="1" showErrorMessage="1" xr:uid="{B46882C8-D085-4743-B6FB-9F9A2E61CA28}">
          <x14:formula1>
            <xm:f>'LookUp Table'!$B$19:$B$20</xm:f>
          </x14:formula1>
          <xm:sqref>H8:H12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EE9F-AD4C-48E9-B337-2043FAF63D91}">
  <dimension ref="C1:P235"/>
  <sheetViews>
    <sheetView showGridLines="0" zoomScale="55" zoomScaleNormal="55" workbookViewId="0">
      <pane ySplit="5" topLeftCell="A6" activePane="bottomLeft" state="frozen"/>
      <selection pane="bottomLeft" activeCell="X48" sqref="X48"/>
    </sheetView>
  </sheetViews>
  <sheetFormatPr defaultRowHeight="14"/>
  <cols>
    <col min="1" max="1" width="8.7265625" style="16"/>
    <col min="2" max="3" width="11.26953125" style="16" customWidth="1"/>
    <col min="4" max="4" width="27.6328125" style="16" customWidth="1"/>
    <col min="5" max="5" width="16.36328125" style="16" customWidth="1"/>
    <col min="6" max="6" width="15.08984375" style="16" customWidth="1"/>
    <col min="7" max="7" width="10" style="16" customWidth="1"/>
    <col min="8" max="8" width="13.6328125" style="16" customWidth="1"/>
    <col min="9" max="9" width="16.6328125" style="16" customWidth="1"/>
    <col min="10" max="10" width="17.54296875" style="16" customWidth="1"/>
    <col min="11" max="11" width="17.6328125" style="16" customWidth="1"/>
    <col min="12" max="12" width="6.26953125" style="16" customWidth="1"/>
    <col min="13" max="16384" width="8.7265625" style="16"/>
  </cols>
  <sheetData>
    <row r="1" spans="3:16" ht="21.5" customHeight="1"/>
    <row r="2" spans="3:16" ht="38" customHeight="1">
      <c r="D2" s="19"/>
      <c r="E2" s="44" t="s">
        <v>46</v>
      </c>
      <c r="F2" s="45"/>
      <c r="G2" s="45"/>
      <c r="H2" s="45"/>
      <c r="I2" s="46"/>
      <c r="J2" s="20"/>
      <c r="K2" s="20"/>
      <c r="L2" s="17"/>
    </row>
    <row r="3" spans="3:16" ht="14.5" customHeight="1">
      <c r="D3" s="19"/>
      <c r="E3" s="20"/>
      <c r="F3" s="20"/>
      <c r="G3" s="20"/>
      <c r="H3" s="20"/>
      <c r="I3" s="20"/>
      <c r="J3" s="20"/>
      <c r="K3" s="20"/>
      <c r="L3" s="17"/>
    </row>
    <row r="4" spans="3:16" ht="37" customHeight="1">
      <c r="D4" s="27" t="s">
        <v>43</v>
      </c>
      <c r="E4" s="22">
        <f>ROUNDUP(SUMIF(표6_9[성적 포함 여부],"Y",표6_9[총 평점])/SUMIF(표6_9[성적 포함 여부],"Y",표6_9[학점]),2)</f>
        <v>4.25</v>
      </c>
      <c r="F4" s="27" t="s">
        <v>44</v>
      </c>
      <c r="G4" s="22">
        <f>ROUNDUP(SUMIF(표6_9[이수 구분],"전공",표6_9[전공 평점])/K4,2)</f>
        <v>4</v>
      </c>
      <c r="H4" s="27" t="s">
        <v>67</v>
      </c>
      <c r="I4" s="21">
        <f>SUM(표6_9[학점])</f>
        <v>6</v>
      </c>
      <c r="J4" s="27" t="s">
        <v>45</v>
      </c>
      <c r="K4" s="21">
        <f>SUMIFS(표6_9[학점],표6_9[이수 구분],"전공")</f>
        <v>3</v>
      </c>
      <c r="L4" s="17"/>
    </row>
    <row r="5" spans="3:16" ht="25" customHeight="1">
      <c r="E5" s="36" t="s">
        <v>75</v>
      </c>
      <c r="F5" s="34">
        <f>ROUNDUP(4.3*E4/4.5,2)</f>
        <v>4.0699999999999994</v>
      </c>
      <c r="G5" s="35" t="s">
        <v>80</v>
      </c>
      <c r="H5" s="34">
        <f>ROUNDUP(4*G4/4.5,2)</f>
        <v>3.5599999999999996</v>
      </c>
      <c r="I5" s="35" t="s">
        <v>76</v>
      </c>
    </row>
    <row r="7" spans="3:16" ht="23.5" customHeight="1">
      <c r="C7" s="24" t="s">
        <v>70</v>
      </c>
      <c r="D7" s="24" t="s">
        <v>71</v>
      </c>
      <c r="E7" s="24" t="s">
        <v>64</v>
      </c>
      <c r="F7" s="24" t="s">
        <v>72</v>
      </c>
      <c r="G7" s="24" t="s">
        <v>47</v>
      </c>
      <c r="H7" s="24" t="s">
        <v>73</v>
      </c>
      <c r="I7" s="25" t="s">
        <v>65</v>
      </c>
      <c r="J7" s="25" t="s">
        <v>43</v>
      </c>
      <c r="K7" s="25" t="s">
        <v>44</v>
      </c>
      <c r="L7" s="18"/>
      <c r="M7" s="18"/>
      <c r="O7" s="47" t="s">
        <v>66</v>
      </c>
      <c r="P7" s="47"/>
    </row>
    <row r="8" spans="3:16" ht="20" customHeight="1">
      <c r="C8" s="29" t="s">
        <v>19</v>
      </c>
      <c r="D8" s="15" t="s">
        <v>41</v>
      </c>
      <c r="E8" s="15" t="s">
        <v>22</v>
      </c>
      <c r="F8" s="15">
        <v>3</v>
      </c>
      <c r="G8" s="15" t="s">
        <v>23</v>
      </c>
      <c r="H8" s="15" t="s">
        <v>30</v>
      </c>
      <c r="I8" s="28">
        <f>VLOOKUP(표6_9[[#This Row],[성적]],$O$8:$P$21, 2,0)</f>
        <v>4.5</v>
      </c>
      <c r="J8" s="28">
        <f>IF(NOT(OR(표6_9[[#This Row],[성적]]="P",표6_9[[#This Row],[성적]]="F")),표6_9[[#This Row],[성적 변환]]*표6_9[[#This Row],[학점]],0)</f>
        <v>13.5</v>
      </c>
      <c r="K8" s="28">
        <f>IF(표6_9[[#This Row],[이수 구분]]="전공",표6_9[[#This Row],[학점]]*표6_9[[#This Row],[성적 변환]],0)</f>
        <v>0</v>
      </c>
      <c r="O8" s="11" t="s">
        <v>6</v>
      </c>
      <c r="P8" s="32">
        <v>4.5</v>
      </c>
    </row>
    <row r="9" spans="3:16" ht="20" customHeight="1">
      <c r="C9" s="29" t="s">
        <v>49</v>
      </c>
      <c r="D9" s="23" t="s">
        <v>82</v>
      </c>
      <c r="E9" s="23" t="s">
        <v>3</v>
      </c>
      <c r="F9" s="23">
        <v>3</v>
      </c>
      <c r="G9" s="23" t="s">
        <v>74</v>
      </c>
      <c r="H9" s="23" t="s">
        <v>30</v>
      </c>
      <c r="I9" s="28">
        <f>VLOOKUP(표6_9[[#This Row],[성적]],$O$8:$P$21, 2,0)</f>
        <v>4</v>
      </c>
      <c r="J9" s="28">
        <f>IF(NOT(OR(표6_9[[#This Row],[성적]]="P",표6_9[[#This Row],[성적]]="F")),표6_9[[#This Row],[성적 변환]]*표6_9[[#This Row],[학점]],0)</f>
        <v>12</v>
      </c>
      <c r="K9" s="28">
        <f>IF(표6_9[[#This Row],[이수 구분]]="전공",표6_9[[#This Row],[학점]]*표6_9[[#This Row],[성적 변환]],0)</f>
        <v>12</v>
      </c>
      <c r="O9" s="11" t="s">
        <v>7</v>
      </c>
      <c r="P9" s="32">
        <v>4.3</v>
      </c>
    </row>
    <row r="10" spans="3:16" ht="20" customHeight="1">
      <c r="C10" s="10"/>
      <c r="D10" s="15"/>
      <c r="E10" s="15"/>
      <c r="F10" s="15"/>
      <c r="G10" s="15"/>
      <c r="H10" s="15"/>
      <c r="I10" s="28"/>
      <c r="J10" s="28"/>
      <c r="K10" s="28"/>
      <c r="O10" s="11" t="s">
        <v>8</v>
      </c>
      <c r="P10" s="32">
        <v>4</v>
      </c>
    </row>
    <row r="11" spans="3:16" ht="20" customHeight="1">
      <c r="C11" s="10"/>
      <c r="D11" s="15"/>
      <c r="E11" s="15"/>
      <c r="F11" s="15"/>
      <c r="G11" s="15"/>
      <c r="H11" s="15"/>
      <c r="I11" s="28"/>
      <c r="J11" s="28"/>
      <c r="K11" s="28"/>
      <c r="O11" s="11" t="s">
        <v>9</v>
      </c>
      <c r="P11" s="32">
        <v>3.5</v>
      </c>
    </row>
    <row r="12" spans="3:16" ht="20" customHeight="1">
      <c r="C12" s="10"/>
      <c r="D12" s="15"/>
      <c r="E12" s="15"/>
      <c r="F12" s="15"/>
      <c r="G12" s="15"/>
      <c r="H12" s="15"/>
      <c r="I12" s="28"/>
      <c r="J12" s="28"/>
      <c r="K12" s="28"/>
      <c r="O12" s="11" t="s">
        <v>10</v>
      </c>
      <c r="P12" s="32">
        <v>3.3</v>
      </c>
    </row>
    <row r="13" spans="3:16" ht="20" customHeight="1">
      <c r="C13" s="10"/>
      <c r="D13" s="15"/>
      <c r="E13" s="15"/>
      <c r="F13" s="15"/>
      <c r="G13" s="15"/>
      <c r="H13" s="15"/>
      <c r="I13" s="28"/>
      <c r="J13" s="28"/>
      <c r="K13" s="28"/>
      <c r="O13" s="11" t="s">
        <v>11</v>
      </c>
      <c r="P13" s="32">
        <v>3</v>
      </c>
    </row>
    <row r="14" spans="3:16" ht="20" customHeight="1">
      <c r="C14" s="9"/>
      <c r="D14" s="15"/>
      <c r="E14" s="15"/>
      <c r="F14" s="15"/>
      <c r="G14" s="15"/>
      <c r="H14" s="15"/>
      <c r="I14" s="28"/>
      <c r="J14" s="28"/>
      <c r="K14" s="28"/>
      <c r="O14" s="11" t="s">
        <v>12</v>
      </c>
      <c r="P14" s="32">
        <v>2.5</v>
      </c>
    </row>
    <row r="15" spans="3:16" ht="20" customHeight="1">
      <c r="C15" s="10"/>
      <c r="D15" s="15"/>
      <c r="E15" s="15"/>
      <c r="F15" s="15"/>
      <c r="G15" s="15"/>
      <c r="H15" s="15"/>
      <c r="I15" s="28"/>
      <c r="J15" s="28"/>
      <c r="K15" s="28"/>
      <c r="O15" s="11" t="s">
        <v>13</v>
      </c>
      <c r="P15" s="32">
        <v>2</v>
      </c>
    </row>
    <row r="16" spans="3:16" ht="20" customHeight="1">
      <c r="C16" s="10"/>
      <c r="D16" s="15"/>
      <c r="E16" s="15"/>
      <c r="F16" s="15"/>
      <c r="G16" s="15"/>
      <c r="H16" s="15"/>
      <c r="I16" s="28"/>
      <c r="J16" s="28"/>
      <c r="K16" s="28"/>
      <c r="O16" s="11" t="s">
        <v>14</v>
      </c>
      <c r="P16" s="32">
        <v>1.5</v>
      </c>
    </row>
    <row r="17" spans="3:16" ht="20" customHeight="1">
      <c r="C17" s="10"/>
      <c r="D17" s="15"/>
      <c r="E17" s="15"/>
      <c r="F17" s="15"/>
      <c r="G17" s="15"/>
      <c r="H17" s="15"/>
      <c r="I17" s="28"/>
      <c r="J17" s="28"/>
      <c r="K17" s="28"/>
      <c r="O17" s="11" t="s">
        <v>15</v>
      </c>
      <c r="P17" s="32">
        <v>1</v>
      </c>
    </row>
    <row r="18" spans="3:16" ht="20" customHeight="1">
      <c r="C18" s="10"/>
      <c r="D18" s="15"/>
      <c r="E18" s="15"/>
      <c r="F18" s="15"/>
      <c r="G18" s="15"/>
      <c r="H18" s="15"/>
      <c r="I18" s="28"/>
      <c r="J18" s="28"/>
      <c r="K18" s="28"/>
      <c r="O18" s="11" t="s">
        <v>16</v>
      </c>
      <c r="P18" s="32">
        <v>1.5</v>
      </c>
    </row>
    <row r="19" spans="3:16" ht="20" customHeight="1">
      <c r="C19" s="10"/>
      <c r="D19" s="15"/>
      <c r="E19" s="15"/>
      <c r="F19" s="15"/>
      <c r="G19" s="15"/>
      <c r="H19" s="15"/>
      <c r="I19" s="28"/>
      <c r="J19" s="28"/>
      <c r="K19" s="28"/>
      <c r="O19" s="11" t="s">
        <v>17</v>
      </c>
      <c r="P19" s="32">
        <v>0</v>
      </c>
    </row>
    <row r="20" spans="3:16" ht="20" customHeight="1">
      <c r="C20" s="10"/>
      <c r="D20" s="15"/>
      <c r="E20" s="15"/>
      <c r="F20" s="15"/>
      <c r="G20" s="15"/>
      <c r="H20" s="15"/>
      <c r="I20" s="28"/>
      <c r="J20" s="28"/>
      <c r="K20" s="28"/>
      <c r="O20" s="11" t="s">
        <v>18</v>
      </c>
      <c r="P20" s="32">
        <v>0</v>
      </c>
    </row>
    <row r="21" spans="3:16" ht="20" customHeight="1">
      <c r="C21" s="10"/>
      <c r="D21" s="15"/>
      <c r="E21" s="15"/>
      <c r="F21" s="15"/>
      <c r="G21" s="15"/>
      <c r="H21" s="15"/>
      <c r="I21" s="28"/>
      <c r="J21" s="28"/>
      <c r="K21" s="28"/>
      <c r="O21" s="11" t="s">
        <v>28</v>
      </c>
      <c r="P21" s="26">
        <v>0</v>
      </c>
    </row>
    <row r="22" spans="3:16" ht="20" customHeight="1">
      <c r="C22" s="10"/>
      <c r="D22" s="15"/>
      <c r="E22" s="15"/>
      <c r="F22" s="15"/>
      <c r="G22" s="15"/>
      <c r="H22" s="15"/>
      <c r="I22" s="28"/>
      <c r="J22" s="28"/>
      <c r="K22" s="28"/>
    </row>
    <row r="23" spans="3:16" ht="20" customHeight="1">
      <c r="C23" s="10"/>
      <c r="D23" s="15"/>
      <c r="E23" s="15"/>
      <c r="F23" s="15"/>
      <c r="G23" s="15"/>
      <c r="H23" s="15"/>
      <c r="I23" s="28"/>
      <c r="J23" s="28"/>
      <c r="K23" s="28"/>
    </row>
    <row r="24" spans="3:16" ht="20" customHeight="1">
      <c r="C24" s="10"/>
      <c r="D24" s="15"/>
      <c r="E24" s="15"/>
      <c r="F24" s="15"/>
      <c r="G24" s="15"/>
      <c r="H24" s="15"/>
      <c r="I24" s="28"/>
      <c r="J24" s="28"/>
      <c r="K24" s="28"/>
    </row>
    <row r="25" spans="3:16" ht="20" customHeight="1">
      <c r="C25" s="10"/>
      <c r="D25" s="15"/>
      <c r="E25" s="15"/>
      <c r="F25" s="15"/>
      <c r="G25" s="15"/>
      <c r="H25" s="15"/>
      <c r="I25" s="28"/>
      <c r="J25" s="28"/>
      <c r="K25" s="28"/>
    </row>
    <row r="26" spans="3:16" ht="20" customHeight="1">
      <c r="C26" s="10"/>
      <c r="D26" s="15"/>
      <c r="E26" s="15"/>
      <c r="F26" s="15"/>
      <c r="G26" s="15"/>
      <c r="H26" s="15"/>
      <c r="I26" s="28"/>
      <c r="J26" s="28"/>
      <c r="K26" s="28"/>
    </row>
    <row r="27" spans="3:16" ht="20" customHeight="1">
      <c r="C27" s="10"/>
      <c r="D27" s="15"/>
      <c r="E27" s="15"/>
      <c r="F27" s="15"/>
      <c r="G27" s="15"/>
      <c r="H27" s="15"/>
      <c r="I27" s="28"/>
      <c r="J27" s="28"/>
      <c r="K27" s="28"/>
    </row>
    <row r="28" spans="3:16" ht="20" customHeight="1">
      <c r="C28" s="10"/>
      <c r="D28" s="15"/>
      <c r="E28" s="15"/>
      <c r="F28" s="15"/>
      <c r="G28" s="15"/>
      <c r="H28" s="15"/>
      <c r="I28" s="28"/>
      <c r="J28" s="28"/>
      <c r="K28" s="28"/>
    </row>
    <row r="29" spans="3:16" ht="20" customHeight="1">
      <c r="C29" s="13"/>
      <c r="D29" s="15"/>
      <c r="E29" s="15"/>
      <c r="F29" s="15"/>
      <c r="G29" s="15"/>
      <c r="H29" s="15"/>
      <c r="I29" s="28"/>
      <c r="J29" s="28"/>
      <c r="K29" s="28"/>
    </row>
    <row r="30" spans="3:16" ht="20" customHeight="1">
      <c r="C30" s="13"/>
      <c r="D30" s="15"/>
      <c r="E30" s="15"/>
      <c r="F30" s="15"/>
      <c r="G30" s="15"/>
      <c r="H30" s="15"/>
      <c r="I30" s="28"/>
      <c r="J30" s="28"/>
      <c r="K30" s="28"/>
    </row>
    <row r="31" spans="3:16" ht="20" customHeight="1">
      <c r="C31" s="13"/>
      <c r="D31" s="15"/>
      <c r="E31" s="15"/>
      <c r="F31" s="15"/>
      <c r="G31" s="15"/>
      <c r="H31" s="15"/>
      <c r="I31" s="28"/>
      <c r="J31" s="28"/>
      <c r="K31" s="28"/>
    </row>
    <row r="32" spans="3:16" ht="20" customHeight="1">
      <c r="C32" s="13"/>
      <c r="D32" s="15"/>
      <c r="E32" s="15"/>
      <c r="F32" s="15"/>
      <c r="G32" s="15"/>
      <c r="H32" s="15"/>
      <c r="I32" s="28"/>
      <c r="J32" s="28"/>
      <c r="K32" s="28"/>
    </row>
    <row r="33" spans="3:11" ht="20" customHeight="1">
      <c r="C33" s="13"/>
      <c r="D33" s="15"/>
      <c r="E33" s="15"/>
      <c r="F33" s="15"/>
      <c r="G33" s="15"/>
      <c r="H33" s="15"/>
      <c r="I33" s="28"/>
      <c r="J33" s="28"/>
      <c r="K33" s="28"/>
    </row>
    <row r="34" spans="3:11" ht="20" customHeight="1">
      <c r="C34" s="13"/>
      <c r="D34" s="15"/>
      <c r="E34" s="15"/>
      <c r="F34" s="15"/>
      <c r="G34" s="15"/>
      <c r="H34" s="15"/>
      <c r="I34" s="28"/>
      <c r="J34" s="28"/>
      <c r="K34" s="28"/>
    </row>
    <row r="35" spans="3:11" ht="20" customHeight="1">
      <c r="C35" s="13"/>
      <c r="D35" s="15"/>
      <c r="E35" s="15"/>
      <c r="F35" s="15"/>
      <c r="G35" s="15"/>
      <c r="H35" s="15"/>
      <c r="I35" s="28"/>
      <c r="J35" s="28"/>
      <c r="K35" s="28"/>
    </row>
    <row r="36" spans="3:11" ht="20" customHeight="1">
      <c r="C36" s="14"/>
      <c r="D36" s="15"/>
      <c r="E36" s="15"/>
      <c r="F36" s="15"/>
      <c r="G36" s="15"/>
      <c r="H36" s="5"/>
      <c r="I36" s="28"/>
      <c r="J36" s="28"/>
      <c r="K36" s="28"/>
    </row>
    <row r="37" spans="3:11" ht="20" customHeight="1">
      <c r="C37" s="13"/>
      <c r="D37" s="15"/>
      <c r="E37" s="15"/>
      <c r="F37" s="15"/>
      <c r="G37" s="15"/>
      <c r="H37" s="5"/>
      <c r="I37" s="28"/>
      <c r="J37" s="28"/>
      <c r="K37" s="28"/>
    </row>
    <row r="38" spans="3:11" ht="20" customHeight="1">
      <c r="C38" s="30"/>
      <c r="D38" s="23"/>
      <c r="E38" s="23"/>
      <c r="F38" s="23"/>
      <c r="G38" s="23"/>
      <c r="H38" s="23"/>
      <c r="I38" s="28"/>
      <c r="J38" s="28"/>
      <c r="K38" s="28"/>
    </row>
    <row r="39" spans="3:11" ht="20" customHeight="1">
      <c r="C39" s="30"/>
      <c r="D39" s="23"/>
      <c r="E39" s="23"/>
      <c r="F39" s="23"/>
      <c r="G39" s="23"/>
      <c r="H39" s="23"/>
      <c r="I39" s="28"/>
      <c r="J39" s="28"/>
      <c r="K39" s="28"/>
    </row>
    <row r="40" spans="3:11" ht="20" customHeight="1">
      <c r="C40" s="31"/>
      <c r="D40" s="23"/>
      <c r="E40" s="23"/>
      <c r="F40" s="23"/>
      <c r="G40" s="23"/>
      <c r="H40" s="23"/>
      <c r="I40" s="28"/>
      <c r="J40" s="28"/>
      <c r="K40" s="28"/>
    </row>
    <row r="41" spans="3:11" ht="20" customHeight="1">
      <c r="C41" s="31"/>
      <c r="D41" s="23"/>
      <c r="E41" s="23"/>
      <c r="F41" s="23"/>
      <c r="G41" s="23"/>
      <c r="H41" s="23"/>
      <c r="I41" s="28"/>
      <c r="J41" s="28"/>
      <c r="K41" s="28"/>
    </row>
    <row r="42" spans="3:11" ht="20" customHeight="1">
      <c r="C42" s="31"/>
      <c r="D42" s="23"/>
      <c r="E42" s="23"/>
      <c r="F42" s="23"/>
      <c r="G42" s="23"/>
      <c r="H42" s="23"/>
      <c r="I42" s="28"/>
      <c r="J42" s="28"/>
      <c r="K42" s="28"/>
    </row>
    <row r="43" spans="3:11" ht="20" customHeight="1">
      <c r="C43" s="31"/>
      <c r="D43" s="23"/>
      <c r="E43" s="23"/>
      <c r="F43" s="23"/>
      <c r="G43" s="23"/>
      <c r="H43" s="23"/>
      <c r="I43" s="28"/>
      <c r="J43" s="28"/>
      <c r="K43" s="28"/>
    </row>
    <row r="44" spans="3:11" ht="20" customHeight="1">
      <c r="C44" s="31"/>
      <c r="D44" s="23"/>
      <c r="E44" s="23"/>
      <c r="F44" s="23"/>
      <c r="G44" s="23"/>
      <c r="H44" s="23"/>
      <c r="I44" s="28"/>
      <c r="J44" s="28"/>
      <c r="K44" s="28"/>
    </row>
    <row r="45" spans="3:11" ht="20" customHeight="1">
      <c r="C45" s="30"/>
      <c r="D45" s="23"/>
      <c r="E45" s="23"/>
      <c r="F45" s="23"/>
      <c r="G45" s="23"/>
      <c r="H45" s="23"/>
      <c r="I45" s="28"/>
      <c r="J45" s="28"/>
      <c r="K45" s="28"/>
    </row>
    <row r="46" spans="3:11" ht="20" customHeight="1">
      <c r="C46" s="30"/>
      <c r="D46" s="23"/>
      <c r="E46" s="23"/>
      <c r="F46" s="23"/>
      <c r="G46" s="23"/>
      <c r="H46" s="23"/>
      <c r="I46" s="28"/>
      <c r="J46" s="28"/>
      <c r="K46" s="28"/>
    </row>
    <row r="47" spans="3:11" ht="20" customHeight="1">
      <c r="C47" s="30"/>
      <c r="D47" s="23"/>
      <c r="E47" s="23"/>
      <c r="F47" s="23"/>
      <c r="G47" s="23"/>
      <c r="H47" s="23"/>
      <c r="I47" s="28"/>
      <c r="J47" s="28"/>
      <c r="K47" s="28"/>
    </row>
    <row r="48" spans="3:11" ht="20" customHeight="1">
      <c r="C48" s="30"/>
      <c r="D48" s="23"/>
      <c r="E48" s="23"/>
      <c r="F48" s="23"/>
      <c r="G48" s="23"/>
      <c r="H48" s="23"/>
      <c r="I48" s="28"/>
      <c r="J48" s="28"/>
      <c r="K48" s="28"/>
    </row>
    <row r="49" spans="3:10" ht="20" customHeight="1">
      <c r="C49" s="30"/>
      <c r="D49" s="23"/>
      <c r="E49" s="23"/>
      <c r="F49" s="23"/>
      <c r="G49" s="23"/>
      <c r="H49" s="23"/>
      <c r="I49" s="23"/>
      <c r="J49" s="23"/>
    </row>
    <row r="50" spans="3:10" ht="20" customHeight="1">
      <c r="C50" s="30"/>
      <c r="D50" s="23"/>
      <c r="E50" s="23"/>
      <c r="F50" s="23"/>
      <c r="G50" s="23"/>
      <c r="H50" s="23"/>
      <c r="I50" s="23"/>
      <c r="J50" s="23"/>
    </row>
    <row r="51" spans="3:10" ht="20" customHeight="1">
      <c r="C51" s="30"/>
      <c r="D51" s="23"/>
      <c r="E51" s="23"/>
      <c r="F51" s="23"/>
      <c r="G51" s="23"/>
      <c r="H51" s="23"/>
      <c r="I51" s="23"/>
      <c r="J51" s="23"/>
    </row>
    <row r="52" spans="3:10" ht="20" customHeight="1">
      <c r="C52" s="30"/>
      <c r="D52" s="23"/>
      <c r="E52" s="23"/>
      <c r="F52" s="23"/>
      <c r="G52" s="23"/>
      <c r="H52" s="23"/>
      <c r="I52" s="23"/>
      <c r="J52" s="23"/>
    </row>
    <row r="53" spans="3:10" ht="20" customHeight="1">
      <c r="C53" s="30"/>
      <c r="D53" s="23"/>
      <c r="E53" s="23"/>
      <c r="F53" s="23"/>
      <c r="G53" s="23"/>
      <c r="H53" s="23"/>
      <c r="I53" s="23"/>
      <c r="J53" s="23"/>
    </row>
    <row r="54" spans="3:10" ht="20" customHeight="1">
      <c r="C54" s="30"/>
      <c r="D54" s="23"/>
      <c r="E54" s="23"/>
      <c r="F54" s="23"/>
      <c r="G54" s="23"/>
      <c r="H54" s="23"/>
      <c r="I54" s="23"/>
      <c r="J54" s="23"/>
    </row>
    <row r="55" spans="3:10" ht="20" customHeight="1">
      <c r="C55" s="30"/>
      <c r="D55" s="23"/>
      <c r="E55" s="23"/>
      <c r="F55" s="23"/>
      <c r="G55" s="23"/>
      <c r="H55" s="23"/>
      <c r="I55" s="23"/>
      <c r="J55" s="23"/>
    </row>
    <row r="56" spans="3:10" ht="20" customHeight="1">
      <c r="C56" s="30"/>
      <c r="D56" s="23"/>
      <c r="E56" s="23"/>
      <c r="F56" s="23"/>
      <c r="G56" s="23"/>
      <c r="H56" s="23"/>
      <c r="I56" s="23"/>
      <c r="J56" s="23"/>
    </row>
    <row r="57" spans="3:10" ht="20" customHeight="1">
      <c r="C57" s="30"/>
      <c r="D57" s="23"/>
      <c r="E57" s="23"/>
      <c r="F57" s="23"/>
      <c r="G57" s="23"/>
      <c r="H57" s="23"/>
      <c r="I57" s="23"/>
      <c r="J57" s="23"/>
    </row>
    <row r="58" spans="3:10" ht="20" customHeight="1">
      <c r="C58" s="30"/>
      <c r="D58" s="23"/>
      <c r="E58" s="23"/>
      <c r="F58" s="23"/>
      <c r="G58" s="23"/>
      <c r="H58" s="23"/>
      <c r="I58" s="23"/>
      <c r="J58" s="23"/>
    </row>
    <row r="59" spans="3:10" ht="20" customHeight="1">
      <c r="C59" s="30"/>
      <c r="D59" s="23"/>
      <c r="E59" s="23"/>
      <c r="F59" s="23"/>
      <c r="G59" s="23"/>
      <c r="H59" s="23"/>
      <c r="I59" s="23"/>
      <c r="J59" s="23"/>
    </row>
    <row r="60" spans="3:10" ht="20" customHeight="1">
      <c r="C60" s="30"/>
      <c r="D60" s="23"/>
      <c r="E60" s="23"/>
      <c r="F60" s="23"/>
      <c r="G60" s="23"/>
      <c r="H60" s="23"/>
      <c r="I60" s="23"/>
      <c r="J60" s="23"/>
    </row>
    <row r="61" spans="3:10" ht="20" customHeight="1">
      <c r="C61" s="30"/>
      <c r="D61" s="23"/>
      <c r="E61" s="23"/>
      <c r="F61" s="23"/>
      <c r="G61" s="23"/>
      <c r="H61" s="23"/>
      <c r="I61" s="23"/>
      <c r="J61" s="23"/>
    </row>
    <row r="62" spans="3:10" ht="20" customHeight="1">
      <c r="C62" s="30"/>
      <c r="D62" s="23"/>
      <c r="E62" s="23"/>
      <c r="F62" s="23"/>
      <c r="G62" s="23"/>
      <c r="H62" s="23"/>
      <c r="I62" s="23"/>
      <c r="J62" s="23"/>
    </row>
    <row r="63" spans="3:10" ht="20" customHeight="1">
      <c r="C63" s="30"/>
      <c r="D63" s="23"/>
      <c r="E63" s="23"/>
      <c r="F63" s="23"/>
      <c r="G63" s="23"/>
      <c r="H63" s="23"/>
      <c r="I63" s="23"/>
      <c r="J63" s="23"/>
    </row>
    <row r="64" spans="3:10" ht="20" customHeight="1">
      <c r="C64" s="30"/>
      <c r="D64" s="23"/>
      <c r="E64" s="23"/>
      <c r="F64" s="23"/>
      <c r="G64" s="23"/>
      <c r="H64" s="23"/>
      <c r="I64" s="23"/>
      <c r="J64" s="23"/>
    </row>
    <row r="65" spans="3:10" ht="20" customHeight="1">
      <c r="C65" s="30"/>
      <c r="D65" s="23"/>
      <c r="E65" s="23"/>
      <c r="F65" s="23"/>
      <c r="G65" s="23"/>
      <c r="H65" s="23"/>
      <c r="I65" s="23"/>
      <c r="J65" s="23"/>
    </row>
    <row r="66" spans="3:10" ht="20" customHeight="1">
      <c r="C66" s="30"/>
      <c r="D66" s="23"/>
      <c r="E66" s="23"/>
      <c r="F66" s="23"/>
      <c r="G66" s="23"/>
      <c r="H66" s="23"/>
      <c r="I66" s="23"/>
      <c r="J66" s="23"/>
    </row>
    <row r="67" spans="3:10" ht="20" customHeight="1">
      <c r="C67" s="30"/>
      <c r="D67" s="23"/>
      <c r="E67" s="23"/>
      <c r="F67" s="23"/>
      <c r="G67" s="23"/>
      <c r="H67" s="23"/>
      <c r="I67" s="23"/>
      <c r="J67" s="23"/>
    </row>
    <row r="68" spans="3:10" ht="20" customHeight="1">
      <c r="C68" s="30"/>
      <c r="D68" s="23"/>
      <c r="E68" s="23"/>
      <c r="F68" s="23"/>
      <c r="G68" s="23"/>
      <c r="H68" s="23"/>
      <c r="I68" s="23"/>
      <c r="J68" s="23"/>
    </row>
    <row r="69" spans="3:10" ht="20" customHeight="1">
      <c r="C69" s="30"/>
      <c r="D69" s="23"/>
      <c r="E69" s="23"/>
      <c r="F69" s="23"/>
      <c r="G69" s="23"/>
      <c r="H69" s="23"/>
      <c r="I69" s="23"/>
      <c r="J69" s="23"/>
    </row>
    <row r="70" spans="3:10" ht="20" customHeight="1">
      <c r="C70" s="30"/>
      <c r="D70" s="23"/>
      <c r="E70" s="23"/>
      <c r="F70" s="23"/>
      <c r="G70" s="23"/>
      <c r="H70" s="23"/>
      <c r="I70" s="23"/>
      <c r="J70" s="23"/>
    </row>
    <row r="71" spans="3:10" ht="20" customHeight="1">
      <c r="C71" s="30"/>
      <c r="D71" s="23"/>
      <c r="E71" s="23"/>
      <c r="F71" s="23"/>
      <c r="G71" s="23"/>
      <c r="H71" s="23"/>
      <c r="I71" s="23"/>
      <c r="J71" s="23"/>
    </row>
    <row r="72" spans="3:10" ht="20" customHeight="1">
      <c r="C72" s="30"/>
      <c r="D72" s="23"/>
      <c r="E72" s="23"/>
      <c r="F72" s="23"/>
      <c r="G72" s="23"/>
      <c r="H72" s="23"/>
      <c r="I72" s="23"/>
      <c r="J72" s="23"/>
    </row>
    <row r="73" spans="3:10" ht="20" customHeight="1">
      <c r="C73" s="30"/>
      <c r="D73" s="23"/>
      <c r="E73" s="23"/>
      <c r="F73" s="23"/>
      <c r="G73" s="23"/>
      <c r="H73" s="23"/>
      <c r="I73" s="23"/>
      <c r="J73" s="23"/>
    </row>
    <row r="74" spans="3:10" ht="20" customHeight="1">
      <c r="C74" s="30"/>
      <c r="D74" s="23"/>
      <c r="E74" s="23"/>
      <c r="F74" s="23"/>
      <c r="G74" s="23"/>
      <c r="H74" s="23"/>
      <c r="I74" s="23"/>
      <c r="J74" s="23"/>
    </row>
    <row r="75" spans="3:10" ht="20" customHeight="1">
      <c r="C75" s="30"/>
      <c r="D75" s="23"/>
      <c r="E75" s="23"/>
      <c r="F75" s="23"/>
      <c r="G75" s="23"/>
      <c r="H75" s="23"/>
      <c r="I75" s="23"/>
      <c r="J75" s="23"/>
    </row>
    <row r="76" spans="3:10" ht="20" customHeight="1">
      <c r="C76" s="30"/>
      <c r="D76" s="23"/>
      <c r="E76" s="23"/>
      <c r="F76" s="23"/>
      <c r="G76" s="23"/>
      <c r="H76" s="23"/>
      <c r="I76" s="23"/>
      <c r="J76" s="23"/>
    </row>
    <row r="77" spans="3:10" ht="20" customHeight="1">
      <c r="C77" s="30"/>
      <c r="D77" s="23"/>
      <c r="E77" s="23"/>
      <c r="F77" s="23"/>
      <c r="G77" s="23"/>
      <c r="H77" s="23"/>
      <c r="I77" s="23"/>
      <c r="J77" s="23"/>
    </row>
    <row r="78" spans="3:10" ht="20" customHeight="1">
      <c r="C78" s="30"/>
      <c r="D78" s="23"/>
      <c r="E78" s="23"/>
      <c r="F78" s="23"/>
      <c r="G78" s="23"/>
      <c r="H78" s="23"/>
      <c r="I78" s="23"/>
      <c r="J78" s="23"/>
    </row>
    <row r="79" spans="3:10" ht="20" customHeight="1">
      <c r="C79" s="30"/>
      <c r="D79" s="23"/>
      <c r="E79" s="23"/>
      <c r="F79" s="23"/>
      <c r="G79" s="23"/>
      <c r="H79" s="23"/>
      <c r="I79" s="23"/>
      <c r="J79" s="23"/>
    </row>
    <row r="80" spans="3:10" ht="20" customHeight="1">
      <c r="C80" s="30"/>
      <c r="D80" s="23"/>
      <c r="E80" s="23"/>
      <c r="F80" s="23"/>
      <c r="G80" s="23"/>
      <c r="H80" s="23"/>
      <c r="I80" s="23"/>
      <c r="J80" s="23"/>
    </row>
    <row r="81" spans="3:10" ht="20" customHeight="1">
      <c r="C81" s="30"/>
      <c r="D81" s="23"/>
      <c r="E81" s="23"/>
      <c r="F81" s="23"/>
      <c r="G81" s="23"/>
      <c r="H81" s="23"/>
      <c r="I81" s="23"/>
      <c r="J81" s="23"/>
    </row>
    <row r="82" spans="3:10" ht="20" customHeight="1">
      <c r="C82" s="30"/>
      <c r="D82" s="23"/>
      <c r="E82" s="23"/>
      <c r="F82" s="23"/>
      <c r="G82" s="23"/>
      <c r="H82" s="23"/>
      <c r="I82" s="23"/>
      <c r="J82" s="23"/>
    </row>
    <row r="83" spans="3:10" ht="20" customHeight="1">
      <c r="C83" s="30"/>
      <c r="D83" s="23"/>
      <c r="E83" s="23"/>
      <c r="F83" s="23"/>
      <c r="G83" s="23"/>
      <c r="H83" s="23"/>
      <c r="I83" s="23"/>
      <c r="J83" s="23"/>
    </row>
    <row r="84" spans="3:10" ht="20" customHeight="1">
      <c r="C84" s="30"/>
      <c r="D84" s="23"/>
      <c r="E84" s="23"/>
      <c r="F84" s="23"/>
      <c r="G84" s="23"/>
      <c r="H84" s="23"/>
      <c r="I84" s="23"/>
      <c r="J84" s="23"/>
    </row>
    <row r="85" spans="3:10" ht="20" customHeight="1">
      <c r="C85" s="30"/>
      <c r="D85" s="23"/>
      <c r="E85" s="23"/>
      <c r="F85" s="23"/>
      <c r="G85" s="23"/>
      <c r="H85" s="23"/>
      <c r="I85" s="23"/>
      <c r="J85" s="23"/>
    </row>
    <row r="86" spans="3:10" ht="20" customHeight="1">
      <c r="C86" s="30"/>
      <c r="D86" s="23"/>
      <c r="E86" s="23"/>
      <c r="F86" s="23"/>
      <c r="G86" s="23"/>
      <c r="H86" s="23"/>
      <c r="I86" s="23"/>
      <c r="J86" s="23"/>
    </row>
    <row r="87" spans="3:10" ht="20" customHeight="1">
      <c r="C87" s="30"/>
      <c r="D87" s="23"/>
      <c r="E87" s="23"/>
      <c r="F87" s="23"/>
      <c r="G87" s="23"/>
      <c r="H87" s="23"/>
      <c r="I87" s="23"/>
      <c r="J87" s="23"/>
    </row>
    <row r="88" spans="3:10" ht="20" customHeight="1">
      <c r="C88" s="30"/>
      <c r="D88" s="23"/>
      <c r="E88" s="23"/>
      <c r="F88" s="23"/>
      <c r="G88" s="23"/>
      <c r="H88" s="23"/>
      <c r="I88" s="23"/>
      <c r="J88" s="23"/>
    </row>
    <row r="89" spans="3:10" ht="20" customHeight="1">
      <c r="C89" s="30"/>
      <c r="D89" s="23"/>
      <c r="E89" s="23"/>
      <c r="F89" s="23"/>
      <c r="G89" s="23"/>
      <c r="H89" s="23"/>
      <c r="I89" s="23"/>
      <c r="J89" s="23"/>
    </row>
    <row r="90" spans="3:10" ht="20" customHeight="1">
      <c r="C90" s="30"/>
      <c r="D90" s="23"/>
      <c r="E90" s="23"/>
      <c r="F90" s="23"/>
      <c r="G90" s="23"/>
      <c r="H90" s="23"/>
      <c r="I90" s="23"/>
      <c r="J90" s="23"/>
    </row>
    <row r="91" spans="3:10" ht="20" customHeight="1">
      <c r="C91" s="30"/>
      <c r="D91" s="23"/>
      <c r="E91" s="23"/>
      <c r="F91" s="23"/>
      <c r="G91" s="23"/>
      <c r="H91" s="23"/>
      <c r="I91" s="23"/>
      <c r="J91" s="23"/>
    </row>
    <row r="92" spans="3:10" ht="20" customHeight="1">
      <c r="C92" s="30"/>
      <c r="D92" s="23"/>
      <c r="E92" s="23"/>
      <c r="F92" s="23"/>
      <c r="G92" s="23"/>
      <c r="H92" s="23"/>
      <c r="I92" s="23"/>
      <c r="J92" s="23"/>
    </row>
    <row r="93" spans="3:10" ht="20" customHeight="1">
      <c r="C93" s="30"/>
      <c r="D93" s="23"/>
      <c r="E93" s="23"/>
      <c r="F93" s="23"/>
      <c r="G93" s="23"/>
      <c r="H93" s="23"/>
      <c r="I93" s="23"/>
      <c r="J93" s="23"/>
    </row>
    <row r="94" spans="3:10" ht="20" customHeight="1">
      <c r="C94" s="30"/>
      <c r="D94" s="23"/>
      <c r="E94" s="23"/>
      <c r="F94" s="23"/>
      <c r="G94" s="23"/>
      <c r="H94" s="23"/>
      <c r="I94" s="23"/>
      <c r="J94" s="23"/>
    </row>
    <row r="95" spans="3:10" ht="20" customHeight="1">
      <c r="C95" s="30"/>
      <c r="D95" s="23"/>
      <c r="E95" s="23"/>
      <c r="F95" s="23"/>
      <c r="G95" s="23"/>
      <c r="H95" s="23"/>
      <c r="I95" s="23"/>
      <c r="J95" s="23"/>
    </row>
    <row r="96" spans="3:10" ht="20" customHeight="1">
      <c r="C96" s="30"/>
      <c r="D96" s="23"/>
      <c r="E96" s="23"/>
      <c r="F96" s="23"/>
      <c r="G96" s="23"/>
      <c r="H96" s="23"/>
      <c r="I96" s="23"/>
      <c r="J96" s="23"/>
    </row>
    <row r="97" spans="3:10" ht="20" customHeight="1">
      <c r="C97" s="30"/>
      <c r="D97" s="23"/>
      <c r="E97" s="23"/>
      <c r="F97" s="23"/>
      <c r="G97" s="23"/>
      <c r="H97" s="23"/>
      <c r="I97" s="23"/>
      <c r="J97" s="23"/>
    </row>
    <row r="98" spans="3:10" ht="20" customHeight="1">
      <c r="C98" s="30"/>
      <c r="D98" s="23"/>
      <c r="E98" s="23"/>
      <c r="F98" s="23"/>
      <c r="G98" s="23"/>
      <c r="H98" s="23"/>
      <c r="I98" s="23"/>
      <c r="J98" s="23"/>
    </row>
    <row r="99" spans="3:10" ht="20" customHeight="1">
      <c r="C99" s="30"/>
      <c r="D99" s="23"/>
      <c r="E99" s="23"/>
      <c r="F99" s="23"/>
      <c r="G99" s="23"/>
      <c r="H99" s="23"/>
      <c r="I99" s="23"/>
      <c r="J99" s="23"/>
    </row>
    <row r="100" spans="3:10" ht="20" customHeight="1">
      <c r="C100" s="30"/>
      <c r="D100" s="23"/>
      <c r="E100" s="23"/>
      <c r="F100" s="23"/>
      <c r="G100" s="23"/>
      <c r="H100" s="23"/>
      <c r="I100" s="23"/>
      <c r="J100" s="23"/>
    </row>
    <row r="101" spans="3:10" ht="14.5">
      <c r="C101" s="30"/>
      <c r="D101" s="23"/>
      <c r="E101" s="23"/>
      <c r="F101" s="23"/>
      <c r="G101" s="23"/>
      <c r="H101" s="23"/>
      <c r="I101" s="23"/>
      <c r="J101" s="23"/>
    </row>
    <row r="102" spans="3:10" ht="14.5">
      <c r="C102" s="23"/>
      <c r="D102" s="23"/>
      <c r="E102" s="23"/>
      <c r="F102" s="23"/>
      <c r="G102" s="23"/>
      <c r="H102" s="23"/>
      <c r="I102" s="23"/>
      <c r="J102" s="23"/>
    </row>
    <row r="103" spans="3:10" ht="14.5">
      <c r="C103" s="23"/>
      <c r="D103" s="23"/>
      <c r="E103" s="23"/>
      <c r="F103" s="23"/>
      <c r="G103" s="23"/>
      <c r="H103" s="23"/>
      <c r="I103" s="23"/>
      <c r="J103" s="23"/>
    </row>
    <row r="104" spans="3:10" ht="14.5">
      <c r="C104" s="23"/>
      <c r="D104" s="23"/>
      <c r="E104" s="23"/>
      <c r="F104" s="23"/>
      <c r="G104" s="23"/>
      <c r="H104" s="23"/>
      <c r="I104" s="23"/>
      <c r="J104" s="23"/>
    </row>
    <row r="105" spans="3:10" ht="14.5">
      <c r="C105" s="23"/>
      <c r="D105" s="23"/>
      <c r="E105" s="23"/>
      <c r="F105" s="23"/>
      <c r="G105" s="23"/>
      <c r="H105" s="23"/>
      <c r="I105" s="23"/>
      <c r="J105" s="23"/>
    </row>
    <row r="106" spans="3:10" ht="14.5">
      <c r="C106" s="23"/>
      <c r="D106" s="23"/>
      <c r="E106" s="23"/>
      <c r="F106" s="23"/>
      <c r="G106" s="23"/>
      <c r="H106" s="23"/>
      <c r="I106" s="23"/>
      <c r="J106" s="23"/>
    </row>
    <row r="107" spans="3:10" ht="14.5">
      <c r="C107" s="23"/>
      <c r="D107" s="23"/>
      <c r="E107" s="23"/>
      <c r="F107" s="23"/>
      <c r="G107" s="23"/>
      <c r="H107" s="23"/>
      <c r="I107" s="23"/>
      <c r="J107" s="23"/>
    </row>
    <row r="108" spans="3:10" ht="14.5">
      <c r="C108" s="23"/>
      <c r="D108" s="23"/>
      <c r="E108" s="23"/>
      <c r="F108" s="23"/>
      <c r="G108" s="23"/>
      <c r="H108" s="23"/>
      <c r="I108" s="23"/>
      <c r="J108" s="23"/>
    </row>
    <row r="109" spans="3:10" ht="14.5">
      <c r="C109" s="23"/>
      <c r="D109" s="23"/>
      <c r="E109" s="23"/>
      <c r="F109" s="23"/>
      <c r="G109" s="23"/>
      <c r="H109" s="23"/>
      <c r="I109" s="23"/>
      <c r="J109" s="23"/>
    </row>
    <row r="110" spans="3:10" ht="14.5">
      <c r="C110" s="23"/>
      <c r="D110" s="23"/>
      <c r="E110" s="23"/>
      <c r="F110" s="23"/>
      <c r="G110" s="23"/>
      <c r="H110" s="23"/>
      <c r="I110" s="23"/>
      <c r="J110" s="23"/>
    </row>
    <row r="111" spans="3:10" ht="14.5">
      <c r="C111" s="23"/>
      <c r="D111" s="23"/>
      <c r="E111" s="23"/>
      <c r="F111" s="23"/>
      <c r="G111" s="23"/>
      <c r="H111" s="23"/>
      <c r="I111" s="23"/>
      <c r="J111" s="23"/>
    </row>
    <row r="112" spans="3:10" ht="14.5">
      <c r="C112" s="23"/>
      <c r="D112" s="23"/>
      <c r="E112" s="23"/>
      <c r="F112" s="23"/>
      <c r="G112" s="23"/>
      <c r="H112" s="23"/>
      <c r="I112" s="23"/>
      <c r="J112" s="23"/>
    </row>
    <row r="113" spans="3:10" ht="14.5">
      <c r="C113" s="23"/>
      <c r="D113" s="23"/>
      <c r="E113" s="23"/>
      <c r="F113" s="23"/>
      <c r="G113" s="23"/>
      <c r="H113" s="23"/>
      <c r="I113" s="23"/>
      <c r="J113" s="23"/>
    </row>
    <row r="114" spans="3:10" ht="14.5">
      <c r="C114" s="23"/>
      <c r="D114" s="23"/>
      <c r="E114" s="23"/>
      <c r="F114" s="23"/>
      <c r="G114" s="23"/>
      <c r="H114" s="23"/>
      <c r="I114" s="23"/>
      <c r="J114" s="23"/>
    </row>
    <row r="115" spans="3:10" ht="14.5">
      <c r="C115" s="23"/>
      <c r="D115" s="23"/>
      <c r="E115" s="23"/>
      <c r="F115" s="23"/>
      <c r="G115" s="23"/>
      <c r="H115" s="23"/>
      <c r="I115" s="23"/>
      <c r="J115" s="23"/>
    </row>
    <row r="116" spans="3:10" ht="14.5">
      <c r="C116" s="23"/>
      <c r="D116" s="23"/>
      <c r="E116" s="23"/>
      <c r="F116" s="23"/>
      <c r="G116" s="23"/>
      <c r="H116" s="23"/>
      <c r="I116" s="23"/>
      <c r="J116" s="23"/>
    </row>
    <row r="117" spans="3:10" ht="14.5">
      <c r="C117" s="23"/>
      <c r="D117" s="23"/>
      <c r="E117" s="23"/>
      <c r="F117" s="23"/>
      <c r="G117" s="23"/>
      <c r="H117" s="23"/>
      <c r="I117" s="23"/>
      <c r="J117" s="23"/>
    </row>
    <row r="118" spans="3:10" ht="14.5">
      <c r="C118" s="23"/>
      <c r="D118" s="23"/>
      <c r="E118" s="23"/>
      <c r="F118" s="23"/>
      <c r="G118" s="23"/>
      <c r="H118" s="23"/>
      <c r="I118" s="23"/>
      <c r="J118" s="23"/>
    </row>
    <row r="119" spans="3:10" ht="14.5">
      <c r="C119" s="23"/>
      <c r="D119" s="23"/>
      <c r="E119" s="23"/>
      <c r="F119" s="23"/>
      <c r="G119" s="23"/>
      <c r="H119" s="23"/>
      <c r="I119" s="23"/>
      <c r="J119" s="23"/>
    </row>
    <row r="120" spans="3:10" ht="14.5">
      <c r="C120" s="23"/>
      <c r="D120" s="23"/>
      <c r="E120" s="23"/>
      <c r="F120" s="23"/>
      <c r="G120" s="23"/>
      <c r="H120" s="23"/>
      <c r="I120" s="23"/>
      <c r="J120" s="23"/>
    </row>
    <row r="121" spans="3:10" ht="14.5">
      <c r="C121" s="23"/>
      <c r="D121" s="23"/>
      <c r="E121" s="23"/>
      <c r="F121" s="23"/>
      <c r="G121" s="23"/>
      <c r="H121" s="23"/>
      <c r="I121" s="23"/>
      <c r="J121" s="23"/>
    </row>
    <row r="122" spans="3:10" ht="14.5">
      <c r="C122" s="23"/>
      <c r="D122" s="23"/>
      <c r="E122" s="23"/>
      <c r="F122" s="23"/>
      <c r="G122" s="23"/>
      <c r="H122" s="23"/>
      <c r="I122" s="23"/>
      <c r="J122" s="23"/>
    </row>
    <row r="123" spans="3:10" ht="14.5">
      <c r="C123" s="23"/>
      <c r="D123" s="23"/>
      <c r="E123" s="23"/>
      <c r="F123" s="23"/>
      <c r="G123" s="23"/>
      <c r="H123" s="23"/>
      <c r="I123" s="23"/>
      <c r="J123" s="23"/>
    </row>
    <row r="124" spans="3:10" ht="14.5">
      <c r="C124" s="23"/>
      <c r="D124" s="23"/>
      <c r="E124" s="23"/>
      <c r="F124" s="23"/>
      <c r="G124" s="23"/>
      <c r="H124" s="23"/>
      <c r="I124" s="23"/>
      <c r="J124" s="23"/>
    </row>
    <row r="125" spans="3:10" ht="14.5">
      <c r="C125" s="23"/>
      <c r="D125" s="23"/>
      <c r="E125" s="23"/>
      <c r="F125" s="23"/>
      <c r="G125" s="23"/>
      <c r="H125" s="23"/>
      <c r="I125" s="23"/>
      <c r="J125" s="23"/>
    </row>
    <row r="126" spans="3:10" ht="14.5">
      <c r="C126" s="23"/>
      <c r="D126" s="23"/>
      <c r="E126" s="23"/>
      <c r="F126" s="23"/>
      <c r="G126" s="23"/>
      <c r="H126" s="23"/>
      <c r="I126" s="23"/>
      <c r="J126" s="23"/>
    </row>
    <row r="127" spans="3:10" ht="14.5">
      <c r="C127" s="23"/>
      <c r="D127" s="23"/>
      <c r="E127" s="23"/>
      <c r="F127" s="23"/>
      <c r="G127" s="23"/>
      <c r="H127" s="23"/>
      <c r="I127" s="23"/>
      <c r="J127" s="23"/>
    </row>
    <row r="128" spans="3:10" ht="14.5">
      <c r="C128" s="23"/>
      <c r="D128" s="23"/>
      <c r="E128" s="23"/>
      <c r="F128" s="23"/>
      <c r="G128" s="23"/>
      <c r="H128" s="23"/>
      <c r="I128" s="23"/>
      <c r="J128" s="23"/>
    </row>
    <row r="129" spans="3:10" ht="14.5">
      <c r="C129" s="23"/>
      <c r="D129" s="23"/>
      <c r="E129" s="23"/>
      <c r="F129" s="23"/>
      <c r="G129" s="23"/>
      <c r="H129" s="23"/>
      <c r="I129" s="23"/>
      <c r="J129" s="23"/>
    </row>
    <row r="130" spans="3:10" ht="14.5">
      <c r="C130" s="23"/>
      <c r="D130" s="23"/>
      <c r="E130" s="23"/>
      <c r="F130" s="23"/>
      <c r="G130" s="23"/>
      <c r="H130" s="23"/>
      <c r="I130" s="23"/>
      <c r="J130" s="23"/>
    </row>
    <row r="131" spans="3:10" ht="14.5">
      <c r="C131" s="23"/>
      <c r="D131" s="23"/>
      <c r="E131" s="23"/>
      <c r="F131" s="23"/>
      <c r="G131" s="23"/>
      <c r="H131" s="23"/>
      <c r="I131" s="23"/>
      <c r="J131" s="23"/>
    </row>
    <row r="132" spans="3:10" ht="14.5">
      <c r="C132" s="23"/>
      <c r="D132" s="23"/>
      <c r="E132" s="23"/>
      <c r="F132" s="23"/>
      <c r="G132" s="23"/>
      <c r="H132" s="23"/>
      <c r="I132" s="23"/>
      <c r="J132" s="23"/>
    </row>
    <row r="133" spans="3:10" ht="14.5">
      <c r="C133" s="23"/>
      <c r="D133" s="23"/>
      <c r="E133" s="23"/>
      <c r="F133" s="23"/>
      <c r="G133" s="23"/>
      <c r="H133" s="23"/>
      <c r="I133" s="23"/>
      <c r="J133" s="23"/>
    </row>
    <row r="134" spans="3:10" ht="14.5">
      <c r="C134" s="23"/>
      <c r="D134" s="23"/>
      <c r="E134" s="23"/>
      <c r="F134" s="23"/>
      <c r="G134" s="23"/>
      <c r="H134" s="23"/>
      <c r="I134" s="23"/>
      <c r="J134" s="23"/>
    </row>
    <row r="135" spans="3:10" ht="14.5">
      <c r="C135" s="23"/>
      <c r="D135" s="23"/>
      <c r="E135" s="23"/>
      <c r="F135" s="23"/>
      <c r="G135" s="23"/>
      <c r="H135" s="23"/>
      <c r="I135" s="23"/>
      <c r="J135" s="23"/>
    </row>
    <row r="136" spans="3:10" ht="14.5">
      <c r="C136" s="23"/>
      <c r="D136" s="23"/>
      <c r="E136" s="23"/>
      <c r="F136" s="23"/>
      <c r="G136" s="23"/>
      <c r="H136" s="23"/>
      <c r="I136" s="23"/>
      <c r="J136" s="23"/>
    </row>
    <row r="137" spans="3:10" ht="14.5">
      <c r="C137" s="23"/>
      <c r="D137" s="23"/>
      <c r="E137" s="23"/>
      <c r="F137" s="23"/>
      <c r="G137" s="23"/>
      <c r="H137" s="23"/>
      <c r="I137" s="23"/>
      <c r="J137" s="23"/>
    </row>
    <row r="138" spans="3:10" ht="14.5">
      <c r="C138" s="23"/>
      <c r="D138" s="23"/>
      <c r="E138" s="23"/>
      <c r="F138" s="23"/>
      <c r="G138" s="23"/>
      <c r="H138" s="23"/>
      <c r="I138" s="23"/>
      <c r="J138" s="23"/>
    </row>
    <row r="139" spans="3:10" ht="14.5">
      <c r="C139" s="23"/>
      <c r="D139" s="23"/>
      <c r="E139" s="23"/>
      <c r="F139" s="23"/>
      <c r="G139" s="23"/>
      <c r="H139" s="23"/>
      <c r="I139" s="23"/>
      <c r="J139" s="23"/>
    </row>
    <row r="140" spans="3:10" ht="14.5">
      <c r="C140" s="23"/>
      <c r="D140" s="23"/>
      <c r="E140" s="23"/>
      <c r="F140" s="23"/>
      <c r="G140" s="23"/>
      <c r="H140" s="23"/>
      <c r="I140" s="23"/>
      <c r="J140" s="23"/>
    </row>
    <row r="141" spans="3:10" ht="14.5">
      <c r="C141" s="23"/>
      <c r="D141" s="23"/>
      <c r="E141" s="23"/>
      <c r="F141" s="23"/>
      <c r="G141" s="23"/>
      <c r="H141" s="23"/>
      <c r="I141" s="23"/>
      <c r="J141" s="23"/>
    </row>
    <row r="142" spans="3:10" ht="14.5">
      <c r="C142" s="23"/>
      <c r="D142" s="23"/>
      <c r="E142" s="23"/>
      <c r="F142" s="23"/>
      <c r="G142" s="23"/>
      <c r="H142" s="23"/>
      <c r="I142" s="23"/>
      <c r="J142" s="23"/>
    </row>
    <row r="143" spans="3:10" ht="14.5">
      <c r="C143" s="23"/>
      <c r="D143" s="23"/>
      <c r="E143" s="23"/>
      <c r="F143" s="23"/>
      <c r="G143" s="23"/>
      <c r="H143" s="23"/>
      <c r="I143" s="23"/>
      <c r="J143" s="23"/>
    </row>
    <row r="144" spans="3:10" ht="14.5">
      <c r="C144" s="23"/>
      <c r="D144" s="23"/>
      <c r="E144" s="23"/>
      <c r="F144" s="23"/>
      <c r="G144" s="23"/>
      <c r="H144" s="23"/>
      <c r="I144" s="23"/>
      <c r="J144" s="23"/>
    </row>
    <row r="145" spans="3:10" ht="14.5">
      <c r="C145" s="23"/>
      <c r="D145" s="23"/>
      <c r="E145" s="23"/>
      <c r="F145" s="23"/>
      <c r="G145" s="23"/>
      <c r="H145" s="23"/>
      <c r="I145" s="23"/>
      <c r="J145" s="23"/>
    </row>
    <row r="146" spans="3:10" ht="14.5">
      <c r="C146" s="23"/>
      <c r="D146" s="23"/>
      <c r="E146" s="23"/>
      <c r="F146" s="23"/>
      <c r="G146" s="23"/>
      <c r="H146" s="23"/>
      <c r="I146" s="23"/>
      <c r="J146" s="23"/>
    </row>
    <row r="147" spans="3:10" ht="14.5">
      <c r="C147" s="23"/>
      <c r="D147" s="23"/>
      <c r="E147" s="23"/>
      <c r="F147" s="23"/>
      <c r="G147" s="23"/>
      <c r="H147" s="23"/>
      <c r="I147" s="23"/>
      <c r="J147" s="23"/>
    </row>
    <row r="148" spans="3:10" ht="14.5">
      <c r="C148" s="23"/>
      <c r="D148" s="23"/>
      <c r="E148" s="23"/>
      <c r="F148" s="23"/>
      <c r="G148" s="23"/>
      <c r="H148" s="23"/>
      <c r="I148" s="23"/>
      <c r="J148" s="23"/>
    </row>
    <row r="149" spans="3:10" ht="14.5">
      <c r="C149" s="23"/>
      <c r="D149" s="23"/>
      <c r="E149" s="23"/>
      <c r="F149" s="23"/>
      <c r="G149" s="23"/>
      <c r="H149" s="23"/>
      <c r="I149" s="23"/>
      <c r="J149" s="23"/>
    </row>
    <row r="150" spans="3:10" ht="14.5">
      <c r="C150" s="23"/>
      <c r="D150" s="23"/>
      <c r="E150" s="23"/>
      <c r="F150" s="23"/>
      <c r="G150" s="23"/>
      <c r="H150" s="23"/>
      <c r="I150" s="23"/>
      <c r="J150" s="23"/>
    </row>
    <row r="151" spans="3:10" ht="14.5">
      <c r="C151" s="23"/>
      <c r="D151" s="23"/>
      <c r="E151" s="23"/>
      <c r="F151" s="23"/>
      <c r="G151" s="23"/>
      <c r="H151" s="23"/>
      <c r="I151" s="23"/>
      <c r="J151" s="23"/>
    </row>
    <row r="152" spans="3:10" ht="14.5">
      <c r="C152" s="23"/>
      <c r="D152" s="23"/>
      <c r="E152" s="23"/>
      <c r="F152" s="23"/>
      <c r="G152" s="23"/>
      <c r="H152" s="23"/>
      <c r="I152" s="23"/>
      <c r="J152" s="23"/>
    </row>
    <row r="153" spans="3:10" ht="14.5">
      <c r="C153" s="23"/>
      <c r="D153" s="23"/>
      <c r="E153" s="23"/>
      <c r="F153" s="23"/>
      <c r="G153" s="23"/>
      <c r="H153" s="23"/>
      <c r="I153" s="23"/>
      <c r="J153" s="23"/>
    </row>
    <row r="154" spans="3:10" ht="14.5">
      <c r="C154" s="23"/>
      <c r="D154" s="23"/>
      <c r="E154" s="23"/>
      <c r="F154" s="23"/>
      <c r="G154" s="23"/>
      <c r="H154" s="23"/>
      <c r="I154" s="23"/>
      <c r="J154" s="23"/>
    </row>
    <row r="155" spans="3:10" ht="14.5">
      <c r="C155" s="23"/>
      <c r="D155" s="23"/>
      <c r="E155" s="23"/>
      <c r="F155" s="23"/>
      <c r="G155" s="23"/>
      <c r="H155" s="23"/>
      <c r="I155" s="23"/>
      <c r="J155" s="23"/>
    </row>
    <row r="156" spans="3:10" ht="14.5">
      <c r="C156" s="23"/>
      <c r="D156" s="23"/>
      <c r="E156" s="23"/>
      <c r="F156" s="23"/>
      <c r="G156" s="23"/>
      <c r="H156" s="23"/>
      <c r="I156" s="23"/>
      <c r="J156" s="23"/>
    </row>
    <row r="157" spans="3:10" ht="14.5">
      <c r="C157" s="23"/>
      <c r="D157" s="23"/>
      <c r="E157" s="23"/>
      <c r="F157" s="23"/>
      <c r="G157" s="23"/>
      <c r="H157" s="23"/>
      <c r="I157" s="23"/>
      <c r="J157" s="23"/>
    </row>
    <row r="158" spans="3:10" ht="14.5">
      <c r="C158" s="23"/>
      <c r="D158" s="23"/>
      <c r="E158" s="23"/>
      <c r="F158" s="23"/>
      <c r="G158" s="23"/>
      <c r="H158" s="23"/>
      <c r="I158" s="23"/>
      <c r="J158" s="23"/>
    </row>
    <row r="159" spans="3:10" ht="14.5">
      <c r="C159" s="23"/>
      <c r="D159" s="23"/>
      <c r="E159" s="23"/>
      <c r="F159" s="23"/>
      <c r="G159" s="23"/>
      <c r="H159" s="23"/>
      <c r="I159" s="23"/>
      <c r="J159" s="23"/>
    </row>
    <row r="160" spans="3:10" ht="14.5">
      <c r="C160" s="23"/>
      <c r="D160" s="23"/>
      <c r="E160" s="23"/>
      <c r="F160" s="23"/>
      <c r="G160" s="23"/>
      <c r="H160" s="23"/>
      <c r="I160" s="23"/>
      <c r="J160" s="23"/>
    </row>
    <row r="161" spans="3:10" ht="14.5">
      <c r="C161" s="23"/>
      <c r="D161" s="23"/>
      <c r="E161" s="23"/>
      <c r="F161" s="23"/>
      <c r="G161" s="23"/>
      <c r="H161" s="23"/>
      <c r="I161" s="23"/>
      <c r="J161" s="23"/>
    </row>
    <row r="162" spans="3:10" ht="14.5">
      <c r="C162" s="23"/>
      <c r="D162" s="23"/>
      <c r="E162" s="23"/>
      <c r="F162" s="23"/>
      <c r="G162" s="23"/>
      <c r="H162" s="23"/>
      <c r="I162" s="23"/>
      <c r="J162" s="23"/>
    </row>
    <row r="163" spans="3:10" ht="14.5">
      <c r="C163" s="23"/>
      <c r="D163" s="23"/>
      <c r="E163" s="23"/>
      <c r="F163" s="23"/>
      <c r="G163" s="23"/>
      <c r="H163" s="23"/>
      <c r="I163" s="23"/>
      <c r="J163" s="23"/>
    </row>
    <row r="164" spans="3:10" ht="14.5">
      <c r="C164" s="23"/>
      <c r="D164" s="23"/>
      <c r="E164" s="23"/>
      <c r="F164" s="23"/>
      <c r="G164" s="23"/>
      <c r="H164" s="23"/>
      <c r="I164" s="23"/>
      <c r="J164" s="23"/>
    </row>
    <row r="165" spans="3:10" ht="14.5">
      <c r="C165" s="23"/>
      <c r="D165" s="23"/>
      <c r="E165" s="23"/>
      <c r="F165" s="23"/>
      <c r="G165" s="23"/>
      <c r="H165" s="23"/>
      <c r="I165" s="23"/>
      <c r="J165" s="23"/>
    </row>
    <row r="166" spans="3:10" ht="14.5">
      <c r="C166" s="23"/>
      <c r="D166" s="23"/>
      <c r="E166" s="23"/>
      <c r="F166" s="23"/>
      <c r="G166" s="23"/>
      <c r="H166" s="23"/>
      <c r="I166" s="23"/>
      <c r="J166" s="23"/>
    </row>
    <row r="167" spans="3:10" ht="14.5">
      <c r="C167" s="23"/>
      <c r="D167" s="23"/>
      <c r="E167" s="23"/>
      <c r="F167" s="23"/>
      <c r="G167" s="23"/>
      <c r="H167" s="23"/>
      <c r="I167" s="23"/>
      <c r="J167" s="23"/>
    </row>
    <row r="168" spans="3:10" ht="14.5">
      <c r="C168" s="23"/>
      <c r="D168" s="23"/>
      <c r="E168" s="23"/>
      <c r="F168" s="23"/>
      <c r="G168" s="23"/>
      <c r="H168" s="23"/>
      <c r="I168" s="23"/>
      <c r="J168" s="23"/>
    </row>
    <row r="169" spans="3:10" ht="14.5">
      <c r="C169" s="23"/>
      <c r="D169" s="23"/>
      <c r="E169" s="23"/>
      <c r="F169" s="23"/>
      <c r="G169" s="23"/>
      <c r="H169" s="23"/>
      <c r="I169" s="23"/>
      <c r="J169" s="23"/>
    </row>
    <row r="170" spans="3:10" ht="14.5">
      <c r="C170" s="23"/>
      <c r="D170" s="23"/>
      <c r="E170" s="23"/>
      <c r="F170" s="23"/>
      <c r="G170" s="23"/>
      <c r="H170" s="23"/>
      <c r="I170" s="23"/>
      <c r="J170" s="23"/>
    </row>
    <row r="171" spans="3:10" ht="14.5">
      <c r="C171" s="23"/>
      <c r="D171" s="23"/>
      <c r="E171" s="23"/>
      <c r="F171" s="23"/>
      <c r="G171" s="23"/>
      <c r="H171" s="23"/>
      <c r="I171" s="23"/>
      <c r="J171" s="23"/>
    </row>
    <row r="172" spans="3:10" ht="14.5">
      <c r="C172" s="23"/>
      <c r="D172" s="23"/>
      <c r="E172" s="23"/>
      <c r="F172" s="23"/>
      <c r="G172" s="23"/>
      <c r="H172" s="23"/>
      <c r="I172" s="23"/>
      <c r="J172" s="23"/>
    </row>
    <row r="173" spans="3:10" ht="14.5">
      <c r="C173" s="23"/>
      <c r="D173" s="23"/>
      <c r="E173" s="23"/>
      <c r="F173" s="23"/>
      <c r="G173" s="23"/>
      <c r="H173" s="23"/>
      <c r="I173" s="23"/>
      <c r="J173" s="23"/>
    </row>
    <row r="174" spans="3:10" ht="14.5">
      <c r="C174" s="23"/>
      <c r="D174" s="23"/>
      <c r="E174" s="23"/>
      <c r="F174" s="23"/>
      <c r="G174" s="23"/>
      <c r="H174" s="23"/>
      <c r="I174" s="23"/>
      <c r="J174" s="23"/>
    </row>
    <row r="175" spans="3:10" ht="14.5">
      <c r="C175" s="23"/>
      <c r="D175" s="23"/>
      <c r="E175" s="23"/>
      <c r="F175" s="23"/>
      <c r="G175" s="23"/>
      <c r="H175" s="23"/>
      <c r="I175" s="23"/>
      <c r="J175" s="23"/>
    </row>
    <row r="176" spans="3:10" ht="14.5">
      <c r="C176" s="23"/>
      <c r="D176" s="23"/>
      <c r="E176" s="23"/>
      <c r="F176" s="23"/>
      <c r="G176" s="23"/>
      <c r="H176" s="23"/>
      <c r="I176" s="23"/>
      <c r="J176" s="23"/>
    </row>
    <row r="177" spans="3:10" ht="14.5">
      <c r="C177" s="23"/>
      <c r="D177" s="23"/>
      <c r="E177" s="23"/>
      <c r="F177" s="23"/>
      <c r="G177" s="23"/>
      <c r="H177" s="23"/>
      <c r="I177" s="23"/>
      <c r="J177" s="23"/>
    </row>
    <row r="178" spans="3:10" ht="14.5">
      <c r="C178" s="23"/>
      <c r="D178" s="23"/>
      <c r="E178" s="23"/>
      <c r="F178" s="23"/>
      <c r="G178" s="23"/>
      <c r="H178" s="23"/>
      <c r="I178" s="23"/>
      <c r="J178" s="23"/>
    </row>
    <row r="179" spans="3:10" ht="14.5">
      <c r="C179" s="23"/>
      <c r="D179" s="23"/>
      <c r="E179" s="23"/>
      <c r="F179" s="23"/>
      <c r="G179" s="23"/>
      <c r="H179" s="23"/>
      <c r="I179" s="23"/>
      <c r="J179" s="23"/>
    </row>
    <row r="180" spans="3:10" ht="14.5">
      <c r="C180" s="23"/>
      <c r="D180" s="23"/>
      <c r="E180" s="23"/>
      <c r="F180" s="23"/>
      <c r="G180" s="23"/>
      <c r="H180" s="23"/>
      <c r="I180" s="23"/>
      <c r="J180" s="23"/>
    </row>
    <row r="181" spans="3:10" ht="14.5">
      <c r="C181" s="23"/>
      <c r="D181" s="23"/>
      <c r="E181" s="23"/>
      <c r="F181" s="23"/>
      <c r="G181" s="23"/>
      <c r="H181" s="23"/>
      <c r="I181" s="23"/>
      <c r="J181" s="23"/>
    </row>
    <row r="182" spans="3:10" ht="14.5">
      <c r="C182" s="23"/>
      <c r="D182" s="23"/>
      <c r="E182" s="23"/>
      <c r="F182" s="23"/>
      <c r="G182" s="23"/>
      <c r="H182" s="23"/>
      <c r="I182" s="23"/>
      <c r="J182" s="23"/>
    </row>
    <row r="183" spans="3:10" ht="14.5">
      <c r="C183" s="23"/>
      <c r="D183" s="23"/>
      <c r="E183" s="23"/>
      <c r="F183" s="23"/>
      <c r="G183" s="23"/>
      <c r="H183" s="23"/>
      <c r="I183" s="23"/>
      <c r="J183" s="23"/>
    </row>
    <row r="184" spans="3:10" ht="14.5">
      <c r="C184" s="23"/>
      <c r="D184" s="23"/>
      <c r="E184" s="23"/>
      <c r="F184" s="23"/>
      <c r="G184" s="23"/>
      <c r="H184" s="23"/>
      <c r="I184" s="23"/>
      <c r="J184" s="23"/>
    </row>
    <row r="185" spans="3:10" ht="14.5">
      <c r="C185" s="23"/>
      <c r="D185" s="23"/>
      <c r="E185" s="23"/>
      <c r="F185" s="23"/>
      <c r="G185" s="23"/>
      <c r="H185" s="23"/>
      <c r="I185" s="23"/>
      <c r="J185" s="23"/>
    </row>
    <row r="186" spans="3:10" ht="14.5">
      <c r="C186" s="23"/>
      <c r="D186" s="23"/>
      <c r="E186" s="23"/>
      <c r="F186" s="23"/>
      <c r="G186" s="23"/>
      <c r="H186" s="23"/>
      <c r="I186" s="23"/>
      <c r="J186" s="23"/>
    </row>
    <row r="187" spans="3:10" ht="14.5">
      <c r="C187" s="23"/>
      <c r="D187" s="23"/>
      <c r="E187" s="23"/>
      <c r="F187" s="23"/>
      <c r="G187" s="23"/>
      <c r="H187" s="23"/>
      <c r="I187" s="23"/>
      <c r="J187" s="23"/>
    </row>
    <row r="188" spans="3:10" ht="14.5">
      <c r="C188" s="23"/>
      <c r="D188" s="23"/>
      <c r="E188" s="23"/>
      <c r="F188" s="23"/>
      <c r="G188" s="23"/>
      <c r="H188" s="23"/>
      <c r="I188" s="23"/>
      <c r="J188" s="23"/>
    </row>
    <row r="189" spans="3:10" ht="14.5">
      <c r="C189" s="23"/>
      <c r="D189" s="23"/>
      <c r="E189" s="23"/>
      <c r="F189" s="23"/>
      <c r="G189" s="23"/>
      <c r="H189" s="23"/>
      <c r="I189" s="23"/>
      <c r="J189" s="23"/>
    </row>
    <row r="190" spans="3:10" ht="14.5">
      <c r="C190" s="23"/>
      <c r="D190" s="23"/>
      <c r="E190" s="23"/>
      <c r="F190" s="23"/>
      <c r="G190" s="23"/>
      <c r="H190" s="23"/>
      <c r="I190" s="23"/>
      <c r="J190" s="23"/>
    </row>
    <row r="191" spans="3:10" ht="14.5">
      <c r="C191" s="23"/>
      <c r="D191" s="23"/>
      <c r="E191" s="23"/>
      <c r="F191" s="23"/>
      <c r="G191" s="23"/>
      <c r="H191" s="23"/>
      <c r="I191" s="23"/>
      <c r="J191" s="23"/>
    </row>
    <row r="192" spans="3:10" ht="14.5">
      <c r="C192" s="23"/>
      <c r="D192" s="23"/>
      <c r="E192" s="23"/>
      <c r="F192" s="23"/>
      <c r="G192" s="23"/>
      <c r="H192" s="23"/>
      <c r="I192" s="23"/>
      <c r="J192" s="23"/>
    </row>
    <row r="193" spans="3:10" ht="14.5">
      <c r="C193" s="23"/>
      <c r="D193" s="23"/>
      <c r="E193" s="23"/>
      <c r="F193" s="23"/>
      <c r="G193" s="23"/>
      <c r="H193" s="23"/>
      <c r="I193" s="23"/>
      <c r="J193" s="23"/>
    </row>
    <row r="194" spans="3:10" ht="14.5">
      <c r="C194" s="23"/>
      <c r="D194" s="23"/>
      <c r="E194" s="23"/>
      <c r="F194" s="23"/>
      <c r="G194" s="23"/>
      <c r="H194" s="23"/>
      <c r="I194" s="23"/>
      <c r="J194" s="23"/>
    </row>
    <row r="195" spans="3:10" ht="14.5">
      <c r="C195" s="23"/>
      <c r="D195" s="23"/>
      <c r="E195" s="23"/>
      <c r="F195" s="23"/>
      <c r="G195" s="23"/>
      <c r="H195" s="23"/>
      <c r="I195" s="23"/>
      <c r="J195" s="23"/>
    </row>
    <row r="196" spans="3:10" ht="14.5">
      <c r="C196" s="23"/>
      <c r="D196" s="23"/>
      <c r="E196" s="23"/>
      <c r="F196" s="23"/>
      <c r="G196" s="23"/>
      <c r="H196" s="23"/>
      <c r="I196" s="23"/>
      <c r="J196" s="23"/>
    </row>
    <row r="197" spans="3:10" ht="14.5">
      <c r="C197" s="23"/>
      <c r="D197" s="23"/>
      <c r="E197" s="23"/>
      <c r="F197" s="23"/>
      <c r="G197" s="23"/>
      <c r="H197" s="23"/>
      <c r="I197" s="23"/>
      <c r="J197" s="23"/>
    </row>
    <row r="198" spans="3:10" ht="14.5">
      <c r="C198" s="23"/>
      <c r="D198" s="23"/>
      <c r="E198" s="23"/>
      <c r="F198" s="23"/>
      <c r="G198" s="23"/>
      <c r="H198" s="23"/>
      <c r="I198" s="23"/>
      <c r="J198" s="23"/>
    </row>
    <row r="199" spans="3:10" ht="14.5">
      <c r="C199" s="23"/>
      <c r="D199" s="23"/>
      <c r="E199" s="23"/>
      <c r="F199" s="23"/>
      <c r="G199" s="23"/>
      <c r="H199" s="23"/>
      <c r="I199" s="23"/>
      <c r="J199" s="23"/>
    </row>
    <row r="200" spans="3:10" ht="14.5">
      <c r="C200" s="23"/>
      <c r="D200" s="23"/>
      <c r="E200" s="23"/>
      <c r="F200" s="23"/>
      <c r="G200" s="23"/>
      <c r="H200" s="23"/>
      <c r="I200" s="23"/>
      <c r="J200" s="23"/>
    </row>
    <row r="201" spans="3:10" ht="14.5">
      <c r="C201" s="23"/>
      <c r="D201" s="23"/>
      <c r="E201" s="23"/>
      <c r="F201" s="23"/>
      <c r="G201" s="23"/>
      <c r="H201" s="23"/>
      <c r="I201" s="23"/>
      <c r="J201" s="23"/>
    </row>
    <row r="202" spans="3:10" ht="14.5">
      <c r="C202" s="23"/>
      <c r="D202" s="23"/>
      <c r="E202" s="23"/>
      <c r="F202" s="23"/>
      <c r="G202" s="23"/>
      <c r="H202" s="23"/>
      <c r="I202" s="23"/>
      <c r="J202" s="23"/>
    </row>
    <row r="203" spans="3:10" ht="14.5">
      <c r="C203" s="23"/>
      <c r="D203" s="23"/>
      <c r="E203" s="23"/>
      <c r="F203" s="23"/>
      <c r="G203" s="23"/>
      <c r="H203" s="23"/>
      <c r="I203" s="23"/>
      <c r="J203" s="23"/>
    </row>
    <row r="204" spans="3:10" ht="14.5">
      <c r="C204" s="23"/>
      <c r="D204" s="23"/>
      <c r="E204" s="23"/>
      <c r="F204" s="23"/>
      <c r="G204" s="23"/>
      <c r="H204" s="23"/>
      <c r="I204" s="23"/>
      <c r="J204" s="23"/>
    </row>
    <row r="205" spans="3:10" ht="14.5">
      <c r="C205" s="23"/>
      <c r="D205" s="23"/>
      <c r="E205" s="23"/>
      <c r="F205" s="23"/>
      <c r="G205" s="23"/>
      <c r="H205" s="23"/>
      <c r="I205" s="23"/>
      <c r="J205" s="23"/>
    </row>
    <row r="206" spans="3:10" ht="14.5">
      <c r="C206" s="23"/>
      <c r="D206" s="23"/>
      <c r="E206" s="23"/>
      <c r="F206" s="23"/>
      <c r="G206" s="23"/>
      <c r="H206" s="23"/>
      <c r="I206" s="23"/>
      <c r="J206" s="23"/>
    </row>
    <row r="207" spans="3:10" ht="14.5">
      <c r="C207" s="23"/>
      <c r="D207" s="23"/>
      <c r="E207" s="23"/>
      <c r="F207" s="23"/>
      <c r="G207" s="23"/>
      <c r="H207" s="23"/>
      <c r="I207" s="23"/>
      <c r="J207" s="23"/>
    </row>
    <row r="208" spans="3:10" ht="14.5">
      <c r="C208" s="23"/>
      <c r="D208" s="23"/>
      <c r="E208" s="23"/>
      <c r="F208" s="23"/>
      <c r="G208" s="23"/>
      <c r="H208" s="23"/>
      <c r="I208" s="23"/>
      <c r="J208" s="23"/>
    </row>
    <row r="209" spans="3:10" ht="14.5">
      <c r="C209" s="23"/>
      <c r="D209" s="23"/>
      <c r="E209" s="23"/>
      <c r="F209" s="23"/>
      <c r="G209" s="23"/>
      <c r="H209" s="23"/>
      <c r="I209" s="23"/>
      <c r="J209" s="23"/>
    </row>
    <row r="210" spans="3:10" ht="14.5">
      <c r="C210" s="23"/>
      <c r="D210" s="23"/>
      <c r="E210" s="23"/>
      <c r="F210" s="23"/>
      <c r="G210" s="23"/>
      <c r="H210" s="23"/>
      <c r="I210" s="23"/>
      <c r="J210" s="23"/>
    </row>
    <row r="211" spans="3:10" ht="14.5">
      <c r="C211" s="23"/>
      <c r="D211" s="23"/>
      <c r="E211" s="23"/>
      <c r="F211" s="23"/>
      <c r="G211" s="23"/>
      <c r="H211" s="23"/>
      <c r="I211" s="23"/>
      <c r="J211" s="23"/>
    </row>
    <row r="212" spans="3:10" ht="14.5">
      <c r="C212" s="23"/>
      <c r="D212" s="23"/>
      <c r="E212" s="23"/>
      <c r="F212" s="23"/>
      <c r="G212" s="23"/>
      <c r="H212" s="23"/>
      <c r="I212" s="23"/>
      <c r="J212" s="23"/>
    </row>
    <row r="213" spans="3:10" ht="14.5">
      <c r="C213" s="23"/>
      <c r="D213" s="23"/>
      <c r="E213" s="23"/>
      <c r="F213" s="23"/>
      <c r="G213" s="23"/>
      <c r="H213" s="23"/>
      <c r="I213" s="23"/>
      <c r="J213" s="23"/>
    </row>
    <row r="214" spans="3:10" ht="14.5">
      <c r="C214" s="23"/>
      <c r="D214" s="23"/>
      <c r="E214" s="23"/>
      <c r="F214" s="23"/>
      <c r="G214" s="23"/>
      <c r="H214" s="23"/>
      <c r="I214" s="23"/>
      <c r="J214" s="23"/>
    </row>
    <row r="215" spans="3:10" ht="14.5">
      <c r="C215" s="23"/>
      <c r="D215" s="23"/>
      <c r="E215" s="23"/>
      <c r="F215" s="23"/>
      <c r="G215" s="23"/>
      <c r="H215" s="23"/>
      <c r="I215" s="23"/>
      <c r="J215" s="23"/>
    </row>
    <row r="216" spans="3:10" ht="14.5">
      <c r="C216" s="23"/>
      <c r="D216" s="23"/>
      <c r="E216" s="23"/>
      <c r="F216" s="23"/>
      <c r="G216" s="23"/>
      <c r="H216" s="23"/>
      <c r="I216" s="23"/>
      <c r="J216" s="23"/>
    </row>
    <row r="217" spans="3:10" ht="14.5">
      <c r="C217" s="23"/>
      <c r="D217" s="23"/>
      <c r="E217" s="23"/>
      <c r="F217" s="23"/>
      <c r="G217" s="23"/>
      <c r="H217" s="23"/>
      <c r="I217" s="23"/>
      <c r="J217" s="23"/>
    </row>
    <row r="218" spans="3:10" ht="14.5">
      <c r="C218" s="23"/>
      <c r="D218" s="23"/>
      <c r="E218" s="23"/>
      <c r="F218" s="23"/>
      <c r="G218" s="23"/>
      <c r="H218" s="23"/>
      <c r="I218" s="23"/>
      <c r="J218" s="23"/>
    </row>
    <row r="219" spans="3:10" ht="14.5">
      <c r="C219" s="23"/>
      <c r="D219" s="23"/>
      <c r="E219" s="23"/>
      <c r="F219" s="23"/>
      <c r="G219" s="23"/>
      <c r="H219" s="23"/>
      <c r="I219" s="23"/>
      <c r="J219" s="23"/>
    </row>
    <row r="220" spans="3:10" ht="14.5">
      <c r="C220" s="23"/>
      <c r="D220" s="23"/>
      <c r="E220" s="23"/>
      <c r="F220" s="23"/>
      <c r="G220" s="23"/>
      <c r="H220" s="23"/>
      <c r="I220" s="23"/>
      <c r="J220" s="23"/>
    </row>
    <row r="221" spans="3:10" ht="14.5">
      <c r="C221" s="23"/>
      <c r="D221" s="23"/>
      <c r="E221" s="23"/>
      <c r="F221" s="23"/>
      <c r="G221" s="23"/>
      <c r="H221" s="23"/>
      <c r="I221" s="23"/>
      <c r="J221" s="23"/>
    </row>
    <row r="222" spans="3:10" ht="14.5">
      <c r="C222" s="23"/>
      <c r="D222" s="23"/>
      <c r="E222" s="23"/>
      <c r="F222" s="23"/>
      <c r="G222" s="23"/>
      <c r="H222" s="23"/>
      <c r="I222" s="23"/>
      <c r="J222" s="23"/>
    </row>
    <row r="223" spans="3:10" ht="14.5">
      <c r="C223" s="23"/>
      <c r="D223" s="23"/>
      <c r="E223" s="23"/>
      <c r="F223" s="23"/>
      <c r="G223" s="23"/>
      <c r="H223" s="23"/>
      <c r="I223" s="23"/>
      <c r="J223" s="23"/>
    </row>
    <row r="224" spans="3:10" ht="14.5">
      <c r="C224" s="23"/>
      <c r="D224" s="23"/>
      <c r="E224" s="23"/>
      <c r="F224" s="23"/>
      <c r="G224" s="23"/>
      <c r="H224" s="23"/>
      <c r="I224" s="23"/>
      <c r="J224" s="23"/>
    </row>
    <row r="225" spans="3:10" ht="14.5">
      <c r="C225" s="23"/>
      <c r="D225" s="23"/>
      <c r="E225" s="23"/>
      <c r="F225" s="23"/>
      <c r="G225" s="23"/>
      <c r="H225" s="23"/>
      <c r="I225" s="23"/>
      <c r="J225" s="23"/>
    </row>
    <row r="226" spans="3:10" ht="14.5">
      <c r="C226" s="23"/>
      <c r="D226" s="23"/>
      <c r="E226" s="23"/>
      <c r="F226" s="23"/>
      <c r="G226" s="23"/>
      <c r="H226" s="23"/>
      <c r="I226" s="23"/>
      <c r="J226" s="23"/>
    </row>
    <row r="227" spans="3:10" ht="14.5">
      <c r="C227" s="23"/>
      <c r="D227" s="23"/>
      <c r="E227" s="23"/>
      <c r="F227" s="23"/>
      <c r="G227" s="23"/>
      <c r="H227" s="23"/>
      <c r="I227" s="23"/>
      <c r="J227" s="23"/>
    </row>
    <row r="228" spans="3:10" ht="14.5">
      <c r="C228" s="23"/>
      <c r="D228" s="23"/>
      <c r="E228" s="23"/>
      <c r="F228" s="23"/>
      <c r="G228" s="23"/>
      <c r="H228" s="23"/>
      <c r="I228" s="23"/>
      <c r="J228" s="23"/>
    </row>
    <row r="229" spans="3:10" ht="14.5">
      <c r="C229" s="23"/>
      <c r="D229" s="23"/>
      <c r="E229" s="23"/>
      <c r="F229" s="23"/>
      <c r="G229" s="23"/>
      <c r="H229" s="23"/>
      <c r="I229" s="23"/>
      <c r="J229" s="23"/>
    </row>
    <row r="230" spans="3:10" ht="14.5">
      <c r="C230" s="23"/>
      <c r="D230" s="23"/>
      <c r="E230" s="23"/>
      <c r="F230" s="23"/>
      <c r="G230" s="23"/>
      <c r="H230" s="23"/>
      <c r="I230" s="23"/>
      <c r="J230" s="23"/>
    </row>
    <row r="231" spans="3:10" ht="14.5">
      <c r="C231" s="23"/>
      <c r="D231" s="23"/>
      <c r="E231" s="23"/>
      <c r="F231" s="23"/>
      <c r="G231" s="23"/>
      <c r="H231" s="23"/>
      <c r="I231" s="23"/>
      <c r="J231" s="23"/>
    </row>
    <row r="232" spans="3:10" ht="14.5">
      <c r="C232" s="23"/>
      <c r="D232" s="23"/>
      <c r="E232" s="23"/>
      <c r="F232" s="23"/>
      <c r="G232" s="23"/>
      <c r="H232" s="23"/>
      <c r="I232" s="23"/>
      <c r="J232" s="23"/>
    </row>
    <row r="233" spans="3:10" ht="14.5">
      <c r="C233" s="23"/>
      <c r="D233" s="23"/>
      <c r="E233" s="23"/>
      <c r="F233" s="23"/>
      <c r="G233" s="23"/>
      <c r="H233" s="23"/>
      <c r="I233" s="23"/>
      <c r="J233" s="23"/>
    </row>
    <row r="234" spans="3:10" ht="14.5">
      <c r="C234" s="23"/>
      <c r="D234" s="23"/>
      <c r="E234" s="23"/>
      <c r="F234" s="23"/>
      <c r="G234" s="23"/>
      <c r="H234" s="23"/>
      <c r="I234" s="23"/>
      <c r="J234" s="23"/>
    </row>
    <row r="235" spans="3:10" ht="14.5">
      <c r="C235" s="23"/>
      <c r="D235" s="23"/>
      <c r="E235" s="23"/>
      <c r="F235" s="23"/>
      <c r="G235" s="23"/>
      <c r="H235" s="23"/>
      <c r="I235" s="23"/>
      <c r="J235" s="23"/>
    </row>
  </sheetData>
  <mergeCells count="2">
    <mergeCell ref="E2:I2"/>
    <mergeCell ref="O7:P7"/>
  </mergeCells>
  <dataValidations count="3">
    <dataValidation type="list" allowBlank="1" showInputMessage="1" showErrorMessage="1" sqref="F8:F9" xr:uid="{6A38483A-003D-4737-AEE9-64748E77233F}">
      <formula1>학점</formula1>
    </dataValidation>
    <dataValidation type="list" allowBlank="1" showInputMessage="1" showErrorMessage="1" sqref="E8:E9" xr:uid="{34730D08-9510-4682-B293-2F24B2AB20A0}">
      <formula1>이수_구분</formula1>
    </dataValidation>
    <dataValidation type="list" allowBlank="1" showInputMessage="1" showErrorMessage="1" sqref="C8:C101" xr:uid="{3EF93104-7308-49D9-9BF9-0B10D28AD7B7}">
      <formula1>학기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D85FE7-1E22-4CB1-9BFE-60010FC48D1D}">
          <x14:formula1>
            <xm:f>'LookUp Table'!$B$19:$B$20</xm:f>
          </x14:formula1>
          <xm:sqref>H8:H9</xm:sqref>
        </x14:dataValidation>
        <x14:dataValidation type="list" allowBlank="1" showInputMessage="1" showErrorMessage="1" xr:uid="{9E1DA50E-0A00-49E0-9A5F-4A9494D036B0}">
          <x14:formula1>
            <xm:f>'LookUp Table'!$B$2:$B$15</xm:f>
          </x14:formula1>
          <xm:sqref>G8:G9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BAC9-A15F-4E78-9DBB-41A1950CA07A}">
  <dimension ref="C1:P234"/>
  <sheetViews>
    <sheetView showGridLines="0" zoomScale="55" zoomScaleNormal="55" workbookViewId="0">
      <pane ySplit="5" topLeftCell="A6" activePane="bottomLeft" state="frozen"/>
      <selection pane="bottomLeft" activeCell="W30" sqref="W30"/>
    </sheetView>
  </sheetViews>
  <sheetFormatPr defaultRowHeight="14"/>
  <cols>
    <col min="1" max="1" width="8.7265625" style="16"/>
    <col min="2" max="3" width="11.26953125" style="16" customWidth="1"/>
    <col min="4" max="4" width="27.6328125" style="16" customWidth="1"/>
    <col min="5" max="5" width="16.36328125" style="16" customWidth="1"/>
    <col min="6" max="6" width="15.08984375" style="16" customWidth="1"/>
    <col min="7" max="7" width="15.81640625" style="16" customWidth="1"/>
    <col min="8" max="8" width="17.453125" style="16" customWidth="1"/>
    <col min="9" max="9" width="16.6328125" style="16" customWidth="1"/>
    <col min="10" max="10" width="17.54296875" style="16" customWidth="1"/>
    <col min="11" max="11" width="17.6328125" style="16" customWidth="1"/>
    <col min="12" max="12" width="6.26953125" style="16" customWidth="1"/>
    <col min="13" max="16384" width="8.7265625" style="16"/>
  </cols>
  <sheetData>
    <row r="1" spans="3:16" ht="21.5" customHeight="1"/>
    <row r="2" spans="3:16" ht="38" customHeight="1">
      <c r="D2" s="19"/>
      <c r="E2" s="44" t="s">
        <v>46</v>
      </c>
      <c r="F2" s="45"/>
      <c r="G2" s="45"/>
      <c r="H2" s="45"/>
      <c r="I2" s="46"/>
      <c r="J2" s="20"/>
      <c r="K2" s="20"/>
      <c r="L2" s="17"/>
    </row>
    <row r="3" spans="3:16" ht="14.5" customHeight="1">
      <c r="D3" s="19"/>
      <c r="E3" s="20"/>
      <c r="F3" s="20"/>
      <c r="G3" s="20"/>
      <c r="H3" s="20"/>
      <c r="I3" s="20"/>
      <c r="J3" s="20"/>
      <c r="K3" s="20"/>
      <c r="L3" s="17"/>
    </row>
    <row r="4" spans="3:16" ht="37" customHeight="1">
      <c r="D4" s="27" t="s">
        <v>43</v>
      </c>
      <c r="E4" s="22">
        <f>ROUNDUP(SUMIF(표6_910[성적 포함 여부],"Y",표6_910[총 평점])/SUMIF(표6_910[성적 포함 여부],"Y",표6_910[학점]),2)</f>
        <v>4</v>
      </c>
      <c r="F4" s="27" t="s">
        <v>44</v>
      </c>
      <c r="G4" s="22">
        <f>ROUNDUP(SUMIF(표6_910[이수 구분],"전공",표6_910[전공 평점])/K4,2)</f>
        <v>4</v>
      </c>
      <c r="H4" s="27" t="s">
        <v>67</v>
      </c>
      <c r="I4" s="21">
        <f>SUM(표6_910[학점])</f>
        <v>3</v>
      </c>
      <c r="J4" s="27" t="s">
        <v>45</v>
      </c>
      <c r="K4" s="21">
        <f>SUMIFS(표6_910[학점],표6_910[이수 구분],"전공")</f>
        <v>3</v>
      </c>
      <c r="L4" s="17"/>
    </row>
    <row r="5" spans="3:16" ht="25" customHeight="1">
      <c r="E5" s="33" t="s">
        <v>75</v>
      </c>
      <c r="F5" s="34">
        <f>ROUNDUP(4.3*E4/4,2)</f>
        <v>4.3</v>
      </c>
      <c r="G5" s="35" t="s">
        <v>80</v>
      </c>
      <c r="H5" s="34">
        <f>ROUNDUP(4.5*G4/4,2)</f>
        <v>4.5</v>
      </c>
      <c r="I5" s="35" t="s">
        <v>77</v>
      </c>
    </row>
    <row r="7" spans="3:16" ht="23.5" customHeight="1">
      <c r="C7" s="24" t="s">
        <v>70</v>
      </c>
      <c r="D7" s="24" t="s">
        <v>71</v>
      </c>
      <c r="E7" s="24" t="s">
        <v>64</v>
      </c>
      <c r="F7" s="24" t="s">
        <v>72</v>
      </c>
      <c r="G7" s="24" t="s">
        <v>47</v>
      </c>
      <c r="H7" s="24" t="s">
        <v>73</v>
      </c>
      <c r="I7" s="25" t="s">
        <v>65</v>
      </c>
      <c r="J7" s="25" t="s">
        <v>43</v>
      </c>
      <c r="K7" s="25" t="s">
        <v>44</v>
      </c>
      <c r="L7" s="18"/>
      <c r="M7" s="18"/>
      <c r="O7" s="47" t="s">
        <v>66</v>
      </c>
      <c r="P7" s="47"/>
    </row>
    <row r="8" spans="3:16" ht="20" customHeight="1">
      <c r="C8" s="29" t="s">
        <v>19</v>
      </c>
      <c r="D8" s="15" t="s">
        <v>41</v>
      </c>
      <c r="E8" s="15" t="s">
        <v>3</v>
      </c>
      <c r="F8" s="15">
        <v>3</v>
      </c>
      <c r="G8" s="15" t="s">
        <v>23</v>
      </c>
      <c r="H8" s="15" t="s">
        <v>30</v>
      </c>
      <c r="I8" s="28">
        <f>VLOOKUP(표6_910[[#This Row],[성적]],$O$8:$P$21, 2,0)</f>
        <v>4</v>
      </c>
      <c r="J8" s="28">
        <f>IF(NOT(OR(표6_910[[#This Row],[성적]]="P",표6_910[[#This Row],[성적]]="F")),표6_910[[#This Row],[성적 변환]]*표6_910[[#This Row],[학점]],0)</f>
        <v>12</v>
      </c>
      <c r="K8" s="28">
        <f>IF(표6_910[[#This Row],[이수 구분]]="전공",표6_910[[#This Row],[학점]]*표6_910[[#This Row],[성적 변환]],0)</f>
        <v>12</v>
      </c>
      <c r="O8" s="11" t="s">
        <v>6</v>
      </c>
      <c r="P8" s="26">
        <v>4</v>
      </c>
    </row>
    <row r="9" spans="3:16" ht="20" customHeight="1">
      <c r="C9" s="10"/>
      <c r="D9" s="15"/>
      <c r="E9" s="15"/>
      <c r="F9" s="15"/>
      <c r="G9" s="15"/>
      <c r="H9" s="15"/>
      <c r="I9" s="28"/>
      <c r="J9" s="28"/>
      <c r="K9" s="28"/>
      <c r="O9" s="11" t="s">
        <v>7</v>
      </c>
      <c r="P9" s="26">
        <v>4</v>
      </c>
    </row>
    <row r="10" spans="3:16" ht="20" customHeight="1">
      <c r="C10" s="10"/>
      <c r="D10" s="15"/>
      <c r="E10" s="15"/>
      <c r="F10" s="15"/>
      <c r="G10" s="15"/>
      <c r="H10" s="15"/>
      <c r="I10" s="28"/>
      <c r="J10" s="28"/>
      <c r="K10" s="28"/>
      <c r="O10" s="11" t="s">
        <v>8</v>
      </c>
      <c r="P10" s="26">
        <v>3.7</v>
      </c>
    </row>
    <row r="11" spans="3:16" ht="20" customHeight="1">
      <c r="C11" s="10"/>
      <c r="D11" s="15"/>
      <c r="E11" s="15"/>
      <c r="F11" s="15"/>
      <c r="G11" s="15"/>
      <c r="H11" s="15"/>
      <c r="I11" s="28"/>
      <c r="J11" s="28"/>
      <c r="K11" s="28"/>
      <c r="O11" s="11" t="s">
        <v>9</v>
      </c>
      <c r="P11" s="26">
        <v>3.3</v>
      </c>
    </row>
    <row r="12" spans="3:16" ht="20" customHeight="1">
      <c r="C12" s="10"/>
      <c r="D12" s="15"/>
      <c r="E12" s="15"/>
      <c r="F12" s="15"/>
      <c r="G12" s="15"/>
      <c r="H12" s="15"/>
      <c r="I12" s="28"/>
      <c r="J12" s="28"/>
      <c r="K12" s="28"/>
      <c r="O12" s="11" t="s">
        <v>10</v>
      </c>
      <c r="P12" s="26">
        <v>3</v>
      </c>
    </row>
    <row r="13" spans="3:16" ht="20" customHeight="1">
      <c r="C13" s="9"/>
      <c r="D13" s="15"/>
      <c r="E13" s="15"/>
      <c r="F13" s="15"/>
      <c r="G13" s="15"/>
      <c r="H13" s="15"/>
      <c r="I13" s="28"/>
      <c r="J13" s="28"/>
      <c r="K13" s="28"/>
      <c r="O13" s="11" t="s">
        <v>11</v>
      </c>
      <c r="P13" s="26">
        <v>2.7</v>
      </c>
    </row>
    <row r="14" spans="3:16" ht="20" customHeight="1">
      <c r="C14" s="10"/>
      <c r="D14" s="15"/>
      <c r="E14" s="15"/>
      <c r="F14" s="15"/>
      <c r="G14" s="15"/>
      <c r="H14" s="15"/>
      <c r="I14" s="28"/>
      <c r="J14" s="28"/>
      <c r="K14" s="28"/>
      <c r="O14" s="11" t="s">
        <v>12</v>
      </c>
      <c r="P14" s="26">
        <v>2.2999999999999998</v>
      </c>
    </row>
    <row r="15" spans="3:16" ht="20" customHeight="1">
      <c r="C15" s="10"/>
      <c r="D15" s="15"/>
      <c r="E15" s="15"/>
      <c r="F15" s="15"/>
      <c r="G15" s="15"/>
      <c r="H15" s="15"/>
      <c r="I15" s="28"/>
      <c r="J15" s="28"/>
      <c r="K15" s="28"/>
      <c r="O15" s="11" t="s">
        <v>13</v>
      </c>
      <c r="P15" s="26">
        <v>2</v>
      </c>
    </row>
    <row r="16" spans="3:16" ht="20" customHeight="1">
      <c r="C16" s="10"/>
      <c r="D16" s="15"/>
      <c r="E16" s="15"/>
      <c r="F16" s="15"/>
      <c r="G16" s="15"/>
      <c r="H16" s="15"/>
      <c r="I16" s="28"/>
      <c r="J16" s="28"/>
      <c r="K16" s="28"/>
      <c r="O16" s="11" t="s">
        <v>14</v>
      </c>
      <c r="P16" s="26">
        <v>1.7</v>
      </c>
    </row>
    <row r="17" spans="3:16" ht="20" customHeight="1">
      <c r="C17" s="10"/>
      <c r="D17" s="15"/>
      <c r="E17" s="15"/>
      <c r="F17" s="15"/>
      <c r="G17" s="15"/>
      <c r="H17" s="15"/>
      <c r="I17" s="28"/>
      <c r="J17" s="28"/>
      <c r="K17" s="28"/>
      <c r="O17" s="11" t="s">
        <v>15</v>
      </c>
      <c r="P17" s="26">
        <v>1.3</v>
      </c>
    </row>
    <row r="18" spans="3:16" ht="20" customHeight="1">
      <c r="C18" s="10"/>
      <c r="D18" s="15"/>
      <c r="E18" s="15"/>
      <c r="F18" s="15"/>
      <c r="G18" s="15"/>
      <c r="H18" s="15"/>
      <c r="I18" s="28"/>
      <c r="J18" s="28"/>
      <c r="K18" s="28"/>
      <c r="O18" s="11" t="s">
        <v>16</v>
      </c>
      <c r="P18" s="26">
        <v>1</v>
      </c>
    </row>
    <row r="19" spans="3:16" ht="20" customHeight="1">
      <c r="C19" s="10"/>
      <c r="D19" s="15"/>
      <c r="E19" s="15"/>
      <c r="F19" s="15"/>
      <c r="G19" s="15"/>
      <c r="H19" s="15"/>
      <c r="I19" s="28"/>
      <c r="J19" s="28"/>
      <c r="K19" s="28"/>
      <c r="O19" s="11" t="s">
        <v>17</v>
      </c>
      <c r="P19" s="26">
        <v>0.7</v>
      </c>
    </row>
    <row r="20" spans="3:16" ht="20" customHeight="1">
      <c r="C20" s="10"/>
      <c r="D20" s="15"/>
      <c r="E20" s="15"/>
      <c r="F20" s="15"/>
      <c r="G20" s="15"/>
      <c r="H20" s="15"/>
      <c r="I20" s="28"/>
      <c r="J20" s="28"/>
      <c r="K20" s="28"/>
      <c r="O20" s="11" t="s">
        <v>18</v>
      </c>
      <c r="P20" s="26">
        <v>0</v>
      </c>
    </row>
    <row r="21" spans="3:16" ht="20" customHeight="1">
      <c r="C21" s="10"/>
      <c r="D21" s="15"/>
      <c r="E21" s="15"/>
      <c r="F21" s="15"/>
      <c r="G21" s="15"/>
      <c r="H21" s="15"/>
      <c r="I21" s="28"/>
      <c r="J21" s="28"/>
      <c r="K21" s="28"/>
      <c r="O21" s="11" t="s">
        <v>28</v>
      </c>
      <c r="P21" s="26">
        <v>0</v>
      </c>
    </row>
    <row r="22" spans="3:16" ht="20" customHeight="1">
      <c r="C22" s="10"/>
      <c r="D22" s="15"/>
      <c r="E22" s="15"/>
      <c r="F22" s="15"/>
      <c r="G22" s="15"/>
      <c r="H22" s="15"/>
      <c r="I22" s="28"/>
      <c r="J22" s="28"/>
      <c r="K22" s="28"/>
    </row>
    <row r="23" spans="3:16" ht="20" customHeight="1">
      <c r="C23" s="10"/>
      <c r="D23" s="15"/>
      <c r="E23" s="15"/>
      <c r="F23" s="15"/>
      <c r="G23" s="15"/>
      <c r="H23" s="15"/>
      <c r="I23" s="28"/>
      <c r="J23" s="28"/>
      <c r="K23" s="28"/>
    </row>
    <row r="24" spans="3:16" ht="20" customHeight="1">
      <c r="C24" s="10"/>
      <c r="D24" s="15"/>
      <c r="E24" s="15"/>
      <c r="F24" s="15"/>
      <c r="G24" s="15"/>
      <c r="H24" s="15"/>
      <c r="I24" s="28"/>
      <c r="J24" s="28"/>
      <c r="K24" s="28"/>
    </row>
    <row r="25" spans="3:16" ht="20" customHeight="1">
      <c r="C25" s="10"/>
      <c r="D25" s="15"/>
      <c r="E25" s="15"/>
      <c r="F25" s="15"/>
      <c r="G25" s="15"/>
      <c r="H25" s="15"/>
      <c r="I25" s="28"/>
      <c r="J25" s="28"/>
      <c r="K25" s="28"/>
    </row>
    <row r="26" spans="3:16" ht="20" customHeight="1">
      <c r="C26" s="10"/>
      <c r="D26" s="15"/>
      <c r="E26" s="15"/>
      <c r="F26" s="15"/>
      <c r="G26" s="15"/>
      <c r="H26" s="15"/>
      <c r="I26" s="28"/>
      <c r="J26" s="28"/>
      <c r="K26" s="28"/>
    </row>
    <row r="27" spans="3:16" ht="20" customHeight="1">
      <c r="C27" s="10"/>
      <c r="D27" s="15"/>
      <c r="E27" s="15"/>
      <c r="F27" s="15"/>
      <c r="G27" s="15"/>
      <c r="H27" s="15"/>
      <c r="I27" s="28"/>
      <c r="J27" s="28"/>
      <c r="K27" s="28"/>
    </row>
    <row r="28" spans="3:16" ht="20" customHeight="1">
      <c r="C28" s="13"/>
      <c r="D28" s="15"/>
      <c r="E28" s="15"/>
      <c r="F28" s="15"/>
      <c r="G28" s="15"/>
      <c r="H28" s="15"/>
      <c r="I28" s="28"/>
      <c r="J28" s="28"/>
      <c r="K28" s="28"/>
    </row>
    <row r="29" spans="3:16" ht="20" customHeight="1">
      <c r="C29" s="13"/>
      <c r="D29" s="15"/>
      <c r="E29" s="15"/>
      <c r="F29" s="15"/>
      <c r="G29" s="15"/>
      <c r="H29" s="15"/>
      <c r="I29" s="28"/>
      <c r="J29" s="28"/>
      <c r="K29" s="28"/>
    </row>
    <row r="30" spans="3:16" ht="20" customHeight="1">
      <c r="C30" s="13"/>
      <c r="D30" s="15"/>
      <c r="E30" s="15"/>
      <c r="F30" s="15"/>
      <c r="G30" s="15"/>
      <c r="H30" s="15"/>
      <c r="I30" s="28"/>
      <c r="J30" s="28"/>
      <c r="K30" s="28"/>
    </row>
    <row r="31" spans="3:16" ht="20" customHeight="1">
      <c r="C31" s="13"/>
      <c r="D31" s="15"/>
      <c r="E31" s="15"/>
      <c r="F31" s="15"/>
      <c r="G31" s="15"/>
      <c r="H31" s="15"/>
      <c r="I31" s="28"/>
      <c r="J31" s="28"/>
      <c r="K31" s="28"/>
    </row>
    <row r="32" spans="3:16" ht="20" customHeight="1">
      <c r="C32" s="13"/>
      <c r="D32" s="15"/>
      <c r="E32" s="15"/>
      <c r="F32" s="15"/>
      <c r="G32" s="15"/>
      <c r="H32" s="15"/>
      <c r="I32" s="28"/>
      <c r="J32" s="28"/>
      <c r="K32" s="28"/>
    </row>
    <row r="33" spans="3:11" ht="20" customHeight="1">
      <c r="C33" s="13"/>
      <c r="D33" s="15"/>
      <c r="E33" s="15"/>
      <c r="F33" s="15"/>
      <c r="G33" s="15"/>
      <c r="H33" s="15"/>
      <c r="I33" s="28"/>
      <c r="J33" s="28"/>
      <c r="K33" s="28"/>
    </row>
    <row r="34" spans="3:11" ht="20" customHeight="1">
      <c r="C34" s="13"/>
      <c r="D34" s="15"/>
      <c r="E34" s="15"/>
      <c r="F34" s="15"/>
      <c r="G34" s="15"/>
      <c r="H34" s="15"/>
      <c r="I34" s="28"/>
      <c r="J34" s="28"/>
      <c r="K34" s="28"/>
    </row>
    <row r="35" spans="3:11" ht="20" customHeight="1">
      <c r="C35" s="14"/>
      <c r="D35" s="15"/>
      <c r="E35" s="15"/>
      <c r="F35" s="15"/>
      <c r="G35" s="15"/>
      <c r="H35" s="5"/>
      <c r="I35" s="28"/>
      <c r="J35" s="28"/>
      <c r="K35" s="28"/>
    </row>
    <row r="36" spans="3:11" ht="20" customHeight="1">
      <c r="C36" s="13"/>
      <c r="D36" s="15"/>
      <c r="E36" s="15"/>
      <c r="F36" s="15"/>
      <c r="G36" s="15"/>
      <c r="H36" s="5"/>
      <c r="I36" s="28"/>
      <c r="J36" s="28"/>
      <c r="K36" s="28"/>
    </row>
    <row r="37" spans="3:11" ht="20" customHeight="1">
      <c r="C37" s="30"/>
      <c r="D37" s="23"/>
      <c r="E37" s="23"/>
      <c r="F37" s="23"/>
      <c r="G37" s="23"/>
      <c r="H37" s="23"/>
      <c r="I37" s="28"/>
      <c r="J37" s="28"/>
      <c r="K37" s="28"/>
    </row>
    <row r="38" spans="3:11" ht="20" customHeight="1">
      <c r="C38" s="30"/>
      <c r="D38" s="23"/>
      <c r="E38" s="23"/>
      <c r="F38" s="23"/>
      <c r="G38" s="23"/>
      <c r="H38" s="23"/>
      <c r="I38" s="28"/>
      <c r="J38" s="28"/>
      <c r="K38" s="28"/>
    </row>
    <row r="39" spans="3:11" ht="20" customHeight="1">
      <c r="C39" s="31"/>
      <c r="D39" s="23"/>
      <c r="E39" s="23"/>
      <c r="F39" s="23"/>
      <c r="G39" s="23"/>
      <c r="H39" s="23"/>
      <c r="I39" s="28"/>
      <c r="J39" s="28"/>
      <c r="K39" s="28"/>
    </row>
    <row r="40" spans="3:11" ht="20" customHeight="1">
      <c r="C40" s="31"/>
      <c r="D40" s="23"/>
      <c r="E40" s="23"/>
      <c r="F40" s="23"/>
      <c r="G40" s="23"/>
      <c r="H40" s="23"/>
      <c r="I40" s="28"/>
      <c r="J40" s="28"/>
      <c r="K40" s="28"/>
    </row>
    <row r="41" spans="3:11" ht="20" customHeight="1">
      <c r="C41" s="31"/>
      <c r="D41" s="23"/>
      <c r="E41" s="23"/>
      <c r="F41" s="23"/>
      <c r="G41" s="23"/>
      <c r="H41" s="23"/>
      <c r="I41" s="28"/>
      <c r="J41" s="28"/>
      <c r="K41" s="28"/>
    </row>
    <row r="42" spans="3:11" ht="20" customHeight="1">
      <c r="C42" s="31"/>
      <c r="D42" s="23"/>
      <c r="E42" s="23"/>
      <c r="F42" s="23"/>
      <c r="G42" s="23"/>
      <c r="H42" s="23"/>
      <c r="I42" s="28"/>
      <c r="J42" s="28"/>
      <c r="K42" s="28"/>
    </row>
    <row r="43" spans="3:11" ht="20" customHeight="1">
      <c r="C43" s="31"/>
      <c r="D43" s="23"/>
      <c r="E43" s="23"/>
      <c r="F43" s="23"/>
      <c r="G43" s="23"/>
      <c r="H43" s="23"/>
      <c r="I43" s="28"/>
      <c r="J43" s="28"/>
      <c r="K43" s="28"/>
    </row>
    <row r="44" spans="3:11" ht="20" customHeight="1">
      <c r="C44" s="30"/>
      <c r="D44" s="23"/>
      <c r="E44" s="23"/>
      <c r="F44" s="23"/>
      <c r="G44" s="23"/>
      <c r="H44" s="23"/>
      <c r="I44" s="28"/>
      <c r="J44" s="28"/>
      <c r="K44" s="28"/>
    </row>
    <row r="45" spans="3:11" ht="20" customHeight="1">
      <c r="C45" s="30"/>
      <c r="D45" s="23"/>
      <c r="E45" s="23"/>
      <c r="F45" s="23"/>
      <c r="G45" s="23"/>
      <c r="H45" s="23"/>
      <c r="I45" s="28"/>
      <c r="J45" s="28"/>
      <c r="K45" s="28"/>
    </row>
    <row r="46" spans="3:11" ht="20" customHeight="1">
      <c r="C46" s="30"/>
      <c r="D46" s="23"/>
      <c r="E46" s="23"/>
      <c r="F46" s="23"/>
      <c r="G46" s="23"/>
      <c r="H46" s="23"/>
      <c r="I46" s="28"/>
      <c r="J46" s="28"/>
      <c r="K46" s="28"/>
    </row>
    <row r="47" spans="3:11" ht="20" customHeight="1">
      <c r="C47" s="30"/>
      <c r="D47" s="23"/>
      <c r="E47" s="23"/>
      <c r="F47" s="23"/>
      <c r="G47" s="23"/>
      <c r="H47" s="23"/>
      <c r="I47" s="28"/>
      <c r="J47" s="28"/>
      <c r="K47" s="28"/>
    </row>
    <row r="48" spans="3:11" ht="20" customHeight="1">
      <c r="C48" s="30"/>
      <c r="D48" s="23"/>
      <c r="E48" s="23"/>
      <c r="F48" s="23"/>
      <c r="G48" s="23"/>
      <c r="H48" s="23"/>
      <c r="I48" s="23"/>
      <c r="J48" s="23"/>
    </row>
    <row r="49" spans="3:10" ht="20" customHeight="1">
      <c r="C49" s="30"/>
      <c r="D49" s="23"/>
      <c r="E49" s="23"/>
      <c r="F49" s="23"/>
      <c r="G49" s="23"/>
      <c r="H49" s="23"/>
      <c r="I49" s="23"/>
      <c r="J49" s="23"/>
    </row>
    <row r="50" spans="3:10" ht="20" customHeight="1">
      <c r="C50" s="30"/>
      <c r="D50" s="23"/>
      <c r="E50" s="23"/>
      <c r="F50" s="23"/>
      <c r="G50" s="23"/>
      <c r="H50" s="23"/>
      <c r="I50" s="23"/>
      <c r="J50" s="23"/>
    </row>
    <row r="51" spans="3:10" ht="20" customHeight="1">
      <c r="C51" s="30"/>
      <c r="D51" s="23"/>
      <c r="E51" s="23"/>
      <c r="F51" s="23"/>
      <c r="G51" s="23"/>
      <c r="H51" s="23"/>
      <c r="I51" s="23"/>
      <c r="J51" s="23"/>
    </row>
    <row r="52" spans="3:10" ht="20" customHeight="1">
      <c r="C52" s="30"/>
      <c r="D52" s="23"/>
      <c r="E52" s="23"/>
      <c r="F52" s="23"/>
      <c r="G52" s="23"/>
      <c r="H52" s="23"/>
      <c r="I52" s="23"/>
      <c r="J52" s="23"/>
    </row>
    <row r="53" spans="3:10" ht="20" customHeight="1">
      <c r="C53" s="30"/>
      <c r="D53" s="23"/>
      <c r="E53" s="23"/>
      <c r="F53" s="23"/>
      <c r="G53" s="23"/>
      <c r="H53" s="23"/>
      <c r="I53" s="23"/>
      <c r="J53" s="23"/>
    </row>
    <row r="54" spans="3:10" ht="20" customHeight="1">
      <c r="C54" s="30"/>
      <c r="D54" s="23"/>
      <c r="E54" s="23"/>
      <c r="F54" s="23"/>
      <c r="G54" s="23"/>
      <c r="H54" s="23"/>
      <c r="I54" s="23"/>
      <c r="J54" s="23"/>
    </row>
    <row r="55" spans="3:10" ht="20" customHeight="1">
      <c r="C55" s="30"/>
      <c r="D55" s="23"/>
      <c r="E55" s="23"/>
      <c r="F55" s="23"/>
      <c r="G55" s="23"/>
      <c r="H55" s="23"/>
      <c r="I55" s="23"/>
      <c r="J55" s="23"/>
    </row>
    <row r="56" spans="3:10" ht="20" customHeight="1">
      <c r="C56" s="30"/>
      <c r="D56" s="23"/>
      <c r="E56" s="23"/>
      <c r="F56" s="23"/>
      <c r="G56" s="23"/>
      <c r="H56" s="23"/>
      <c r="I56" s="23"/>
      <c r="J56" s="23"/>
    </row>
    <row r="57" spans="3:10" ht="20" customHeight="1">
      <c r="C57" s="30"/>
      <c r="D57" s="23"/>
      <c r="E57" s="23"/>
      <c r="F57" s="23"/>
      <c r="G57" s="23"/>
      <c r="H57" s="23"/>
      <c r="I57" s="23"/>
      <c r="J57" s="23"/>
    </row>
    <row r="58" spans="3:10" ht="20" customHeight="1">
      <c r="C58" s="30"/>
      <c r="D58" s="23"/>
      <c r="E58" s="23"/>
      <c r="F58" s="23"/>
      <c r="G58" s="23"/>
      <c r="H58" s="23"/>
      <c r="I58" s="23"/>
      <c r="J58" s="23"/>
    </row>
    <row r="59" spans="3:10" ht="20" customHeight="1">
      <c r="C59" s="30"/>
      <c r="D59" s="23"/>
      <c r="E59" s="23"/>
      <c r="F59" s="23"/>
      <c r="G59" s="23"/>
      <c r="H59" s="23"/>
      <c r="I59" s="23"/>
      <c r="J59" s="23"/>
    </row>
    <row r="60" spans="3:10" ht="20" customHeight="1">
      <c r="C60" s="30"/>
      <c r="D60" s="23"/>
      <c r="E60" s="23"/>
      <c r="F60" s="23"/>
      <c r="G60" s="23"/>
      <c r="H60" s="23"/>
      <c r="I60" s="23"/>
      <c r="J60" s="23"/>
    </row>
    <row r="61" spans="3:10" ht="20" customHeight="1">
      <c r="C61" s="30"/>
      <c r="D61" s="23"/>
      <c r="E61" s="23"/>
      <c r="F61" s="23"/>
      <c r="G61" s="23"/>
      <c r="H61" s="23"/>
      <c r="I61" s="23"/>
      <c r="J61" s="23"/>
    </row>
    <row r="62" spans="3:10" ht="20" customHeight="1">
      <c r="C62" s="30"/>
      <c r="D62" s="23"/>
      <c r="E62" s="23"/>
      <c r="F62" s="23"/>
      <c r="G62" s="23"/>
      <c r="H62" s="23"/>
      <c r="I62" s="23"/>
      <c r="J62" s="23"/>
    </row>
    <row r="63" spans="3:10" ht="20" customHeight="1">
      <c r="C63" s="30"/>
      <c r="D63" s="23"/>
      <c r="E63" s="23"/>
      <c r="F63" s="23"/>
      <c r="G63" s="23"/>
      <c r="H63" s="23"/>
      <c r="I63" s="23"/>
      <c r="J63" s="23"/>
    </row>
    <row r="64" spans="3:10" ht="20" customHeight="1">
      <c r="C64" s="30"/>
      <c r="D64" s="23"/>
      <c r="E64" s="23"/>
      <c r="F64" s="23"/>
      <c r="G64" s="23"/>
      <c r="H64" s="23"/>
      <c r="I64" s="23"/>
      <c r="J64" s="23"/>
    </row>
    <row r="65" spans="3:10" ht="20" customHeight="1">
      <c r="C65" s="30"/>
      <c r="D65" s="23"/>
      <c r="E65" s="23"/>
      <c r="F65" s="23"/>
      <c r="G65" s="23"/>
      <c r="H65" s="23"/>
      <c r="I65" s="23"/>
      <c r="J65" s="23"/>
    </row>
    <row r="66" spans="3:10" ht="20" customHeight="1">
      <c r="C66" s="30"/>
      <c r="D66" s="23"/>
      <c r="E66" s="23"/>
      <c r="F66" s="23"/>
      <c r="G66" s="23"/>
      <c r="H66" s="23"/>
      <c r="I66" s="23"/>
      <c r="J66" s="23"/>
    </row>
    <row r="67" spans="3:10" ht="20" customHeight="1">
      <c r="C67" s="30"/>
      <c r="D67" s="23"/>
      <c r="E67" s="23"/>
      <c r="F67" s="23"/>
      <c r="G67" s="23"/>
      <c r="H67" s="23"/>
      <c r="I67" s="23"/>
      <c r="J67" s="23"/>
    </row>
    <row r="68" spans="3:10" ht="20" customHeight="1">
      <c r="C68" s="30"/>
      <c r="D68" s="23"/>
      <c r="E68" s="23"/>
      <c r="F68" s="23"/>
      <c r="G68" s="23"/>
      <c r="H68" s="23"/>
      <c r="I68" s="23"/>
      <c r="J68" s="23"/>
    </row>
    <row r="69" spans="3:10" ht="20" customHeight="1">
      <c r="C69" s="30"/>
      <c r="D69" s="23"/>
      <c r="E69" s="23"/>
      <c r="F69" s="23"/>
      <c r="G69" s="23"/>
      <c r="H69" s="23"/>
      <c r="I69" s="23"/>
      <c r="J69" s="23"/>
    </row>
    <row r="70" spans="3:10" ht="20" customHeight="1">
      <c r="C70" s="30"/>
      <c r="D70" s="23"/>
      <c r="E70" s="23"/>
      <c r="F70" s="23"/>
      <c r="G70" s="23"/>
      <c r="H70" s="23"/>
      <c r="I70" s="23"/>
      <c r="J70" s="23"/>
    </row>
    <row r="71" spans="3:10" ht="20" customHeight="1">
      <c r="C71" s="30"/>
      <c r="D71" s="23"/>
      <c r="E71" s="23"/>
      <c r="F71" s="23"/>
      <c r="G71" s="23"/>
      <c r="H71" s="23"/>
      <c r="I71" s="23"/>
      <c r="J71" s="23"/>
    </row>
    <row r="72" spans="3:10" ht="20" customHeight="1">
      <c r="C72" s="30"/>
      <c r="D72" s="23"/>
      <c r="E72" s="23"/>
      <c r="F72" s="23"/>
      <c r="G72" s="23"/>
      <c r="H72" s="23"/>
      <c r="I72" s="23"/>
      <c r="J72" s="23"/>
    </row>
    <row r="73" spans="3:10" ht="20" customHeight="1">
      <c r="C73" s="30"/>
      <c r="D73" s="23"/>
      <c r="E73" s="23"/>
      <c r="F73" s="23"/>
      <c r="G73" s="23"/>
      <c r="H73" s="23"/>
      <c r="I73" s="23"/>
      <c r="J73" s="23"/>
    </row>
    <row r="74" spans="3:10" ht="20" customHeight="1">
      <c r="C74" s="30"/>
      <c r="D74" s="23"/>
      <c r="E74" s="23"/>
      <c r="F74" s="23"/>
      <c r="G74" s="23"/>
      <c r="H74" s="23"/>
      <c r="I74" s="23"/>
      <c r="J74" s="23"/>
    </row>
    <row r="75" spans="3:10" ht="20" customHeight="1">
      <c r="C75" s="30"/>
      <c r="D75" s="23"/>
      <c r="E75" s="23"/>
      <c r="F75" s="23"/>
      <c r="G75" s="23"/>
      <c r="H75" s="23"/>
      <c r="I75" s="23"/>
      <c r="J75" s="23"/>
    </row>
    <row r="76" spans="3:10" ht="20" customHeight="1">
      <c r="C76" s="30"/>
      <c r="D76" s="23"/>
      <c r="E76" s="23"/>
      <c r="F76" s="23"/>
      <c r="G76" s="23"/>
      <c r="H76" s="23"/>
      <c r="I76" s="23"/>
      <c r="J76" s="23"/>
    </row>
    <row r="77" spans="3:10" ht="20" customHeight="1">
      <c r="C77" s="30"/>
      <c r="D77" s="23"/>
      <c r="E77" s="23"/>
      <c r="F77" s="23"/>
      <c r="G77" s="23"/>
      <c r="H77" s="23"/>
      <c r="I77" s="23"/>
      <c r="J77" s="23"/>
    </row>
    <row r="78" spans="3:10" ht="20" customHeight="1">
      <c r="C78" s="30"/>
      <c r="D78" s="23"/>
      <c r="E78" s="23"/>
      <c r="F78" s="23"/>
      <c r="G78" s="23"/>
      <c r="H78" s="23"/>
      <c r="I78" s="23"/>
      <c r="J78" s="23"/>
    </row>
    <row r="79" spans="3:10" ht="20" customHeight="1">
      <c r="C79" s="30"/>
      <c r="D79" s="23"/>
      <c r="E79" s="23"/>
      <c r="F79" s="23"/>
      <c r="G79" s="23"/>
      <c r="H79" s="23"/>
      <c r="I79" s="23"/>
      <c r="J79" s="23"/>
    </row>
    <row r="80" spans="3:10" ht="20" customHeight="1">
      <c r="C80" s="30"/>
      <c r="D80" s="23"/>
      <c r="E80" s="23"/>
      <c r="F80" s="23"/>
      <c r="G80" s="23"/>
      <c r="H80" s="23"/>
      <c r="I80" s="23"/>
      <c r="J80" s="23"/>
    </row>
    <row r="81" spans="3:10" ht="20" customHeight="1">
      <c r="C81" s="30"/>
      <c r="D81" s="23"/>
      <c r="E81" s="23"/>
      <c r="F81" s="23"/>
      <c r="G81" s="23"/>
      <c r="H81" s="23"/>
      <c r="I81" s="23"/>
      <c r="J81" s="23"/>
    </row>
    <row r="82" spans="3:10" ht="20" customHeight="1">
      <c r="C82" s="30"/>
      <c r="D82" s="23"/>
      <c r="E82" s="23"/>
      <c r="F82" s="23"/>
      <c r="G82" s="23"/>
      <c r="H82" s="23"/>
      <c r="I82" s="23"/>
      <c r="J82" s="23"/>
    </row>
    <row r="83" spans="3:10" ht="20" customHeight="1">
      <c r="C83" s="30"/>
      <c r="D83" s="23"/>
      <c r="E83" s="23"/>
      <c r="F83" s="23"/>
      <c r="G83" s="23"/>
      <c r="H83" s="23"/>
      <c r="I83" s="23"/>
      <c r="J83" s="23"/>
    </row>
    <row r="84" spans="3:10" ht="20" customHeight="1">
      <c r="C84" s="30"/>
      <c r="D84" s="23"/>
      <c r="E84" s="23"/>
      <c r="F84" s="23"/>
      <c r="G84" s="23"/>
      <c r="H84" s="23"/>
      <c r="I84" s="23"/>
      <c r="J84" s="23"/>
    </row>
    <row r="85" spans="3:10" ht="20" customHeight="1">
      <c r="C85" s="30"/>
      <c r="D85" s="23"/>
      <c r="E85" s="23"/>
      <c r="F85" s="23"/>
      <c r="G85" s="23"/>
      <c r="H85" s="23"/>
      <c r="I85" s="23"/>
      <c r="J85" s="23"/>
    </row>
    <row r="86" spans="3:10" ht="20" customHeight="1">
      <c r="C86" s="30"/>
      <c r="D86" s="23"/>
      <c r="E86" s="23"/>
      <c r="F86" s="23"/>
      <c r="G86" s="23"/>
      <c r="H86" s="23"/>
      <c r="I86" s="23"/>
      <c r="J86" s="23"/>
    </row>
    <row r="87" spans="3:10" ht="20" customHeight="1">
      <c r="C87" s="30"/>
      <c r="D87" s="23"/>
      <c r="E87" s="23"/>
      <c r="F87" s="23"/>
      <c r="G87" s="23"/>
      <c r="H87" s="23"/>
      <c r="I87" s="23"/>
      <c r="J87" s="23"/>
    </row>
    <row r="88" spans="3:10" ht="20" customHeight="1">
      <c r="C88" s="30"/>
      <c r="D88" s="23"/>
      <c r="E88" s="23"/>
      <c r="F88" s="23"/>
      <c r="G88" s="23"/>
      <c r="H88" s="23"/>
      <c r="I88" s="23"/>
      <c r="J88" s="23"/>
    </row>
    <row r="89" spans="3:10" ht="20" customHeight="1">
      <c r="C89" s="30"/>
      <c r="D89" s="23"/>
      <c r="E89" s="23"/>
      <c r="F89" s="23"/>
      <c r="G89" s="23"/>
      <c r="H89" s="23"/>
      <c r="I89" s="23"/>
      <c r="J89" s="23"/>
    </row>
    <row r="90" spans="3:10" ht="20" customHeight="1">
      <c r="C90" s="30"/>
      <c r="D90" s="23"/>
      <c r="E90" s="23"/>
      <c r="F90" s="23"/>
      <c r="G90" s="23"/>
      <c r="H90" s="23"/>
      <c r="I90" s="23"/>
      <c r="J90" s="23"/>
    </row>
    <row r="91" spans="3:10" ht="20" customHeight="1">
      <c r="C91" s="30"/>
      <c r="D91" s="23"/>
      <c r="E91" s="23"/>
      <c r="F91" s="23"/>
      <c r="G91" s="23"/>
      <c r="H91" s="23"/>
      <c r="I91" s="23"/>
      <c r="J91" s="23"/>
    </row>
    <row r="92" spans="3:10" ht="20" customHeight="1">
      <c r="C92" s="30"/>
      <c r="D92" s="23"/>
      <c r="E92" s="23"/>
      <c r="F92" s="23"/>
      <c r="G92" s="23"/>
      <c r="H92" s="23"/>
      <c r="I92" s="23"/>
      <c r="J92" s="23"/>
    </row>
    <row r="93" spans="3:10" ht="20" customHeight="1">
      <c r="C93" s="30"/>
      <c r="D93" s="23"/>
      <c r="E93" s="23"/>
      <c r="F93" s="23"/>
      <c r="G93" s="23"/>
      <c r="H93" s="23"/>
      <c r="I93" s="23"/>
      <c r="J93" s="23"/>
    </row>
    <row r="94" spans="3:10" ht="20" customHeight="1">
      <c r="C94" s="30"/>
      <c r="D94" s="23"/>
      <c r="E94" s="23"/>
      <c r="F94" s="23"/>
      <c r="G94" s="23"/>
      <c r="H94" s="23"/>
      <c r="I94" s="23"/>
      <c r="J94" s="23"/>
    </row>
    <row r="95" spans="3:10" ht="20" customHeight="1">
      <c r="C95" s="30"/>
      <c r="D95" s="23"/>
      <c r="E95" s="23"/>
      <c r="F95" s="23"/>
      <c r="G95" s="23"/>
      <c r="H95" s="23"/>
      <c r="I95" s="23"/>
      <c r="J95" s="23"/>
    </row>
    <row r="96" spans="3:10" ht="20" customHeight="1">
      <c r="C96" s="30"/>
      <c r="D96" s="23"/>
      <c r="E96" s="23"/>
      <c r="F96" s="23"/>
      <c r="G96" s="23"/>
      <c r="H96" s="23"/>
      <c r="I96" s="23"/>
      <c r="J96" s="23"/>
    </row>
    <row r="97" spans="3:10" ht="20" customHeight="1">
      <c r="C97" s="30"/>
      <c r="D97" s="23"/>
      <c r="E97" s="23"/>
      <c r="F97" s="23"/>
      <c r="G97" s="23"/>
      <c r="H97" s="23"/>
      <c r="I97" s="23"/>
      <c r="J97" s="23"/>
    </row>
    <row r="98" spans="3:10" ht="20" customHeight="1">
      <c r="C98" s="30"/>
      <c r="D98" s="23"/>
      <c r="E98" s="23"/>
      <c r="F98" s="23"/>
      <c r="G98" s="23"/>
      <c r="H98" s="23"/>
      <c r="I98" s="23"/>
      <c r="J98" s="23"/>
    </row>
    <row r="99" spans="3:10" ht="20" customHeight="1">
      <c r="C99" s="30"/>
      <c r="D99" s="23"/>
      <c r="E99" s="23"/>
      <c r="F99" s="23"/>
      <c r="G99" s="23"/>
      <c r="H99" s="23"/>
      <c r="I99" s="23"/>
      <c r="J99" s="23"/>
    </row>
    <row r="100" spans="3:10" ht="20" customHeight="1">
      <c r="C100" s="30"/>
      <c r="D100" s="23"/>
      <c r="E100" s="23"/>
      <c r="F100" s="23"/>
      <c r="G100" s="23"/>
      <c r="H100" s="23"/>
      <c r="I100" s="23"/>
      <c r="J100" s="23"/>
    </row>
    <row r="101" spans="3:10" ht="14.5">
      <c r="C101" s="23"/>
      <c r="D101" s="23"/>
      <c r="E101" s="23"/>
      <c r="F101" s="23"/>
      <c r="G101" s="23"/>
      <c r="H101" s="23"/>
      <c r="I101" s="23"/>
      <c r="J101" s="23"/>
    </row>
    <row r="102" spans="3:10" ht="14.5">
      <c r="C102" s="23"/>
      <c r="D102" s="23"/>
      <c r="E102" s="23"/>
      <c r="F102" s="23"/>
      <c r="G102" s="23"/>
      <c r="H102" s="23"/>
      <c r="I102" s="23"/>
      <c r="J102" s="23"/>
    </row>
    <row r="103" spans="3:10" ht="14.5">
      <c r="C103" s="23"/>
      <c r="D103" s="23"/>
      <c r="E103" s="23"/>
      <c r="F103" s="23"/>
      <c r="G103" s="23"/>
      <c r="H103" s="23"/>
      <c r="I103" s="23"/>
      <c r="J103" s="23"/>
    </row>
    <row r="104" spans="3:10" ht="14.5">
      <c r="C104" s="23"/>
      <c r="D104" s="23"/>
      <c r="E104" s="23"/>
      <c r="F104" s="23"/>
      <c r="G104" s="23"/>
      <c r="H104" s="23"/>
      <c r="I104" s="23"/>
      <c r="J104" s="23"/>
    </row>
    <row r="105" spans="3:10" ht="14.5">
      <c r="C105" s="23"/>
      <c r="D105" s="23"/>
      <c r="E105" s="23"/>
      <c r="F105" s="23"/>
      <c r="G105" s="23"/>
      <c r="H105" s="23"/>
      <c r="I105" s="23"/>
      <c r="J105" s="23"/>
    </row>
    <row r="106" spans="3:10" ht="14.5">
      <c r="C106" s="23"/>
      <c r="D106" s="23"/>
      <c r="E106" s="23"/>
      <c r="F106" s="23"/>
      <c r="G106" s="23"/>
      <c r="H106" s="23"/>
      <c r="I106" s="23"/>
      <c r="J106" s="23"/>
    </row>
    <row r="107" spans="3:10" ht="14.5">
      <c r="C107" s="23"/>
      <c r="D107" s="23"/>
      <c r="E107" s="23"/>
      <c r="F107" s="23"/>
      <c r="G107" s="23"/>
      <c r="H107" s="23"/>
      <c r="I107" s="23"/>
      <c r="J107" s="23"/>
    </row>
    <row r="108" spans="3:10" ht="14.5">
      <c r="C108" s="23"/>
      <c r="D108" s="23"/>
      <c r="E108" s="23"/>
      <c r="F108" s="23"/>
      <c r="G108" s="23"/>
      <c r="H108" s="23"/>
      <c r="I108" s="23"/>
      <c r="J108" s="23"/>
    </row>
    <row r="109" spans="3:10" ht="14.5">
      <c r="C109" s="23"/>
      <c r="D109" s="23"/>
      <c r="E109" s="23"/>
      <c r="F109" s="23"/>
      <c r="G109" s="23"/>
      <c r="H109" s="23"/>
      <c r="I109" s="23"/>
      <c r="J109" s="23"/>
    </row>
    <row r="110" spans="3:10" ht="14.5">
      <c r="C110" s="23"/>
      <c r="D110" s="23"/>
      <c r="E110" s="23"/>
      <c r="F110" s="23"/>
      <c r="G110" s="23"/>
      <c r="H110" s="23"/>
      <c r="I110" s="23"/>
      <c r="J110" s="23"/>
    </row>
    <row r="111" spans="3:10" ht="14.5">
      <c r="C111" s="23"/>
      <c r="D111" s="23"/>
      <c r="E111" s="23"/>
      <c r="F111" s="23"/>
      <c r="G111" s="23"/>
      <c r="H111" s="23"/>
      <c r="I111" s="23"/>
      <c r="J111" s="23"/>
    </row>
    <row r="112" spans="3:10" ht="14.5">
      <c r="C112" s="23"/>
      <c r="D112" s="23"/>
      <c r="E112" s="23"/>
      <c r="F112" s="23"/>
      <c r="G112" s="23"/>
      <c r="H112" s="23"/>
      <c r="I112" s="23"/>
      <c r="J112" s="23"/>
    </row>
    <row r="113" spans="3:10" ht="14.5">
      <c r="C113" s="23"/>
      <c r="D113" s="23"/>
      <c r="E113" s="23"/>
      <c r="F113" s="23"/>
      <c r="G113" s="23"/>
      <c r="H113" s="23"/>
      <c r="I113" s="23"/>
      <c r="J113" s="23"/>
    </row>
    <row r="114" spans="3:10" ht="14.5">
      <c r="C114" s="23"/>
      <c r="D114" s="23"/>
      <c r="E114" s="23"/>
      <c r="F114" s="23"/>
      <c r="G114" s="23"/>
      <c r="H114" s="23"/>
      <c r="I114" s="23"/>
      <c r="J114" s="23"/>
    </row>
    <row r="115" spans="3:10" ht="14.5">
      <c r="C115" s="23"/>
      <c r="D115" s="23"/>
      <c r="E115" s="23"/>
      <c r="F115" s="23"/>
      <c r="G115" s="23"/>
      <c r="H115" s="23"/>
      <c r="I115" s="23"/>
      <c r="J115" s="23"/>
    </row>
    <row r="116" spans="3:10" ht="14.5">
      <c r="C116" s="23"/>
      <c r="D116" s="23"/>
      <c r="E116" s="23"/>
      <c r="F116" s="23"/>
      <c r="G116" s="23"/>
      <c r="H116" s="23"/>
      <c r="I116" s="23"/>
      <c r="J116" s="23"/>
    </row>
    <row r="117" spans="3:10" ht="14.5">
      <c r="C117" s="23"/>
      <c r="D117" s="23"/>
      <c r="E117" s="23"/>
      <c r="F117" s="23"/>
      <c r="G117" s="23"/>
      <c r="H117" s="23"/>
      <c r="I117" s="23"/>
      <c r="J117" s="23"/>
    </row>
    <row r="118" spans="3:10" ht="14.5">
      <c r="C118" s="23"/>
      <c r="D118" s="23"/>
      <c r="E118" s="23"/>
      <c r="F118" s="23"/>
      <c r="G118" s="23"/>
      <c r="H118" s="23"/>
      <c r="I118" s="23"/>
      <c r="J118" s="23"/>
    </row>
    <row r="119" spans="3:10" ht="14.5">
      <c r="C119" s="23"/>
      <c r="D119" s="23"/>
      <c r="E119" s="23"/>
      <c r="F119" s="23"/>
      <c r="G119" s="23"/>
      <c r="H119" s="23"/>
      <c r="I119" s="23"/>
      <c r="J119" s="23"/>
    </row>
    <row r="120" spans="3:10" ht="14.5">
      <c r="C120" s="23"/>
      <c r="D120" s="23"/>
      <c r="E120" s="23"/>
      <c r="F120" s="23"/>
      <c r="G120" s="23"/>
      <c r="H120" s="23"/>
      <c r="I120" s="23"/>
      <c r="J120" s="23"/>
    </row>
    <row r="121" spans="3:10" ht="14.5">
      <c r="C121" s="23"/>
      <c r="D121" s="23"/>
      <c r="E121" s="23"/>
      <c r="F121" s="23"/>
      <c r="G121" s="23"/>
      <c r="H121" s="23"/>
      <c r="I121" s="23"/>
      <c r="J121" s="23"/>
    </row>
    <row r="122" spans="3:10" ht="14.5">
      <c r="C122" s="23"/>
      <c r="D122" s="23"/>
      <c r="E122" s="23"/>
      <c r="F122" s="23"/>
      <c r="G122" s="23"/>
      <c r="H122" s="23"/>
      <c r="I122" s="23"/>
      <c r="J122" s="23"/>
    </row>
    <row r="123" spans="3:10" ht="14.5">
      <c r="C123" s="23"/>
      <c r="D123" s="23"/>
      <c r="E123" s="23"/>
      <c r="F123" s="23"/>
      <c r="G123" s="23"/>
      <c r="H123" s="23"/>
      <c r="I123" s="23"/>
      <c r="J123" s="23"/>
    </row>
    <row r="124" spans="3:10" ht="14.5">
      <c r="C124" s="23"/>
      <c r="D124" s="23"/>
      <c r="E124" s="23"/>
      <c r="F124" s="23"/>
      <c r="G124" s="23"/>
      <c r="H124" s="23"/>
      <c r="I124" s="23"/>
      <c r="J124" s="23"/>
    </row>
    <row r="125" spans="3:10" ht="14.5">
      <c r="C125" s="23"/>
      <c r="D125" s="23"/>
      <c r="E125" s="23"/>
      <c r="F125" s="23"/>
      <c r="G125" s="23"/>
      <c r="H125" s="23"/>
      <c r="I125" s="23"/>
      <c r="J125" s="23"/>
    </row>
    <row r="126" spans="3:10" ht="14.5">
      <c r="C126" s="23"/>
      <c r="D126" s="23"/>
      <c r="E126" s="23"/>
      <c r="F126" s="23"/>
      <c r="G126" s="23"/>
      <c r="H126" s="23"/>
      <c r="I126" s="23"/>
      <c r="J126" s="23"/>
    </row>
    <row r="127" spans="3:10" ht="14.5">
      <c r="C127" s="23"/>
      <c r="D127" s="23"/>
      <c r="E127" s="23"/>
      <c r="F127" s="23"/>
      <c r="G127" s="23"/>
      <c r="H127" s="23"/>
      <c r="I127" s="23"/>
      <c r="J127" s="23"/>
    </row>
    <row r="128" spans="3:10" ht="14.5">
      <c r="C128" s="23"/>
      <c r="D128" s="23"/>
      <c r="E128" s="23"/>
      <c r="F128" s="23"/>
      <c r="G128" s="23"/>
      <c r="H128" s="23"/>
      <c r="I128" s="23"/>
      <c r="J128" s="23"/>
    </row>
    <row r="129" spans="3:10" ht="14.5">
      <c r="C129" s="23"/>
      <c r="D129" s="23"/>
      <c r="E129" s="23"/>
      <c r="F129" s="23"/>
      <c r="G129" s="23"/>
      <c r="H129" s="23"/>
      <c r="I129" s="23"/>
      <c r="J129" s="23"/>
    </row>
    <row r="130" spans="3:10" ht="14.5">
      <c r="C130" s="23"/>
      <c r="D130" s="23"/>
      <c r="E130" s="23"/>
      <c r="F130" s="23"/>
      <c r="G130" s="23"/>
      <c r="H130" s="23"/>
      <c r="I130" s="23"/>
      <c r="J130" s="23"/>
    </row>
    <row r="131" spans="3:10" ht="14.5">
      <c r="C131" s="23"/>
      <c r="D131" s="23"/>
      <c r="E131" s="23"/>
      <c r="F131" s="23"/>
      <c r="G131" s="23"/>
      <c r="H131" s="23"/>
      <c r="I131" s="23"/>
      <c r="J131" s="23"/>
    </row>
    <row r="132" spans="3:10" ht="14.5">
      <c r="C132" s="23"/>
      <c r="D132" s="23"/>
      <c r="E132" s="23"/>
      <c r="F132" s="23"/>
      <c r="G132" s="23"/>
      <c r="H132" s="23"/>
      <c r="I132" s="23"/>
      <c r="J132" s="23"/>
    </row>
    <row r="133" spans="3:10" ht="14.5">
      <c r="C133" s="23"/>
      <c r="D133" s="23"/>
      <c r="E133" s="23"/>
      <c r="F133" s="23"/>
      <c r="G133" s="23"/>
      <c r="H133" s="23"/>
      <c r="I133" s="23"/>
      <c r="J133" s="23"/>
    </row>
    <row r="134" spans="3:10" ht="14.5">
      <c r="C134" s="23"/>
      <c r="D134" s="23"/>
      <c r="E134" s="23"/>
      <c r="F134" s="23"/>
      <c r="G134" s="23"/>
      <c r="H134" s="23"/>
      <c r="I134" s="23"/>
      <c r="J134" s="23"/>
    </row>
    <row r="135" spans="3:10" ht="14.5">
      <c r="C135" s="23"/>
      <c r="D135" s="23"/>
      <c r="E135" s="23"/>
      <c r="F135" s="23"/>
      <c r="G135" s="23"/>
      <c r="H135" s="23"/>
      <c r="I135" s="23"/>
      <c r="J135" s="23"/>
    </row>
    <row r="136" spans="3:10" ht="14.5">
      <c r="C136" s="23"/>
      <c r="D136" s="23"/>
      <c r="E136" s="23"/>
      <c r="F136" s="23"/>
      <c r="G136" s="23"/>
      <c r="H136" s="23"/>
      <c r="I136" s="23"/>
      <c r="J136" s="23"/>
    </row>
    <row r="137" spans="3:10" ht="14.5">
      <c r="C137" s="23"/>
      <c r="D137" s="23"/>
      <c r="E137" s="23"/>
      <c r="F137" s="23"/>
      <c r="G137" s="23"/>
      <c r="H137" s="23"/>
      <c r="I137" s="23"/>
      <c r="J137" s="23"/>
    </row>
    <row r="138" spans="3:10" ht="14.5">
      <c r="C138" s="23"/>
      <c r="D138" s="23"/>
      <c r="E138" s="23"/>
      <c r="F138" s="23"/>
      <c r="G138" s="23"/>
      <c r="H138" s="23"/>
      <c r="I138" s="23"/>
      <c r="J138" s="23"/>
    </row>
    <row r="139" spans="3:10" ht="14.5">
      <c r="C139" s="23"/>
      <c r="D139" s="23"/>
      <c r="E139" s="23"/>
      <c r="F139" s="23"/>
      <c r="G139" s="23"/>
      <c r="H139" s="23"/>
      <c r="I139" s="23"/>
      <c r="J139" s="23"/>
    </row>
    <row r="140" spans="3:10" ht="14.5">
      <c r="C140" s="23"/>
      <c r="D140" s="23"/>
      <c r="E140" s="23"/>
      <c r="F140" s="23"/>
      <c r="G140" s="23"/>
      <c r="H140" s="23"/>
      <c r="I140" s="23"/>
      <c r="J140" s="23"/>
    </row>
    <row r="141" spans="3:10" ht="14.5">
      <c r="C141" s="23"/>
      <c r="D141" s="23"/>
      <c r="E141" s="23"/>
      <c r="F141" s="23"/>
      <c r="G141" s="23"/>
      <c r="H141" s="23"/>
      <c r="I141" s="23"/>
      <c r="J141" s="23"/>
    </row>
    <row r="142" spans="3:10" ht="14.5">
      <c r="C142" s="23"/>
      <c r="D142" s="23"/>
      <c r="E142" s="23"/>
      <c r="F142" s="23"/>
      <c r="G142" s="23"/>
      <c r="H142" s="23"/>
      <c r="I142" s="23"/>
      <c r="J142" s="23"/>
    </row>
    <row r="143" spans="3:10" ht="14.5">
      <c r="C143" s="23"/>
      <c r="D143" s="23"/>
      <c r="E143" s="23"/>
      <c r="F143" s="23"/>
      <c r="G143" s="23"/>
      <c r="H143" s="23"/>
      <c r="I143" s="23"/>
      <c r="J143" s="23"/>
    </row>
    <row r="144" spans="3:10" ht="14.5">
      <c r="C144" s="23"/>
      <c r="D144" s="23"/>
      <c r="E144" s="23"/>
      <c r="F144" s="23"/>
      <c r="G144" s="23"/>
      <c r="H144" s="23"/>
      <c r="I144" s="23"/>
      <c r="J144" s="23"/>
    </row>
    <row r="145" spans="3:10" ht="14.5">
      <c r="C145" s="23"/>
      <c r="D145" s="23"/>
      <c r="E145" s="23"/>
      <c r="F145" s="23"/>
      <c r="G145" s="23"/>
      <c r="H145" s="23"/>
      <c r="I145" s="23"/>
      <c r="J145" s="23"/>
    </row>
    <row r="146" spans="3:10" ht="14.5">
      <c r="C146" s="23"/>
      <c r="D146" s="23"/>
      <c r="E146" s="23"/>
      <c r="F146" s="23"/>
      <c r="G146" s="23"/>
      <c r="H146" s="23"/>
      <c r="I146" s="23"/>
      <c r="J146" s="23"/>
    </row>
    <row r="147" spans="3:10" ht="14.5">
      <c r="C147" s="23"/>
      <c r="D147" s="23"/>
      <c r="E147" s="23"/>
      <c r="F147" s="23"/>
      <c r="G147" s="23"/>
      <c r="H147" s="23"/>
      <c r="I147" s="23"/>
      <c r="J147" s="23"/>
    </row>
    <row r="148" spans="3:10" ht="14.5">
      <c r="C148" s="23"/>
      <c r="D148" s="23"/>
      <c r="E148" s="23"/>
      <c r="F148" s="23"/>
      <c r="G148" s="23"/>
      <c r="H148" s="23"/>
      <c r="I148" s="23"/>
      <c r="J148" s="23"/>
    </row>
    <row r="149" spans="3:10" ht="14.5">
      <c r="C149" s="23"/>
      <c r="D149" s="23"/>
      <c r="E149" s="23"/>
      <c r="F149" s="23"/>
      <c r="G149" s="23"/>
      <c r="H149" s="23"/>
      <c r="I149" s="23"/>
      <c r="J149" s="23"/>
    </row>
    <row r="150" spans="3:10" ht="14.5">
      <c r="C150" s="23"/>
      <c r="D150" s="23"/>
      <c r="E150" s="23"/>
      <c r="F150" s="23"/>
      <c r="G150" s="23"/>
      <c r="H150" s="23"/>
      <c r="I150" s="23"/>
      <c r="J150" s="23"/>
    </row>
    <row r="151" spans="3:10" ht="14.5">
      <c r="C151" s="23"/>
      <c r="D151" s="23"/>
      <c r="E151" s="23"/>
      <c r="F151" s="23"/>
      <c r="G151" s="23"/>
      <c r="H151" s="23"/>
      <c r="I151" s="23"/>
      <c r="J151" s="23"/>
    </row>
    <row r="152" spans="3:10" ht="14.5">
      <c r="C152" s="23"/>
      <c r="D152" s="23"/>
      <c r="E152" s="23"/>
      <c r="F152" s="23"/>
      <c r="G152" s="23"/>
      <c r="H152" s="23"/>
      <c r="I152" s="23"/>
      <c r="J152" s="23"/>
    </row>
    <row r="153" spans="3:10" ht="14.5">
      <c r="C153" s="23"/>
      <c r="D153" s="23"/>
      <c r="E153" s="23"/>
      <c r="F153" s="23"/>
      <c r="G153" s="23"/>
      <c r="H153" s="23"/>
      <c r="I153" s="23"/>
      <c r="J153" s="23"/>
    </row>
    <row r="154" spans="3:10" ht="14.5">
      <c r="C154" s="23"/>
      <c r="D154" s="23"/>
      <c r="E154" s="23"/>
      <c r="F154" s="23"/>
      <c r="G154" s="23"/>
      <c r="H154" s="23"/>
      <c r="I154" s="23"/>
      <c r="J154" s="23"/>
    </row>
    <row r="155" spans="3:10" ht="14.5">
      <c r="C155" s="23"/>
      <c r="D155" s="23"/>
      <c r="E155" s="23"/>
      <c r="F155" s="23"/>
      <c r="G155" s="23"/>
      <c r="H155" s="23"/>
      <c r="I155" s="23"/>
      <c r="J155" s="23"/>
    </row>
    <row r="156" spans="3:10" ht="14.5">
      <c r="C156" s="23"/>
      <c r="D156" s="23"/>
      <c r="E156" s="23"/>
      <c r="F156" s="23"/>
      <c r="G156" s="23"/>
      <c r="H156" s="23"/>
      <c r="I156" s="23"/>
      <c r="J156" s="23"/>
    </row>
    <row r="157" spans="3:10" ht="14.5">
      <c r="C157" s="23"/>
      <c r="D157" s="23"/>
      <c r="E157" s="23"/>
      <c r="F157" s="23"/>
      <c r="G157" s="23"/>
      <c r="H157" s="23"/>
      <c r="I157" s="23"/>
      <c r="J157" s="23"/>
    </row>
    <row r="158" spans="3:10" ht="14.5">
      <c r="C158" s="23"/>
      <c r="D158" s="23"/>
      <c r="E158" s="23"/>
      <c r="F158" s="23"/>
      <c r="G158" s="23"/>
      <c r="H158" s="23"/>
      <c r="I158" s="23"/>
      <c r="J158" s="23"/>
    </row>
    <row r="159" spans="3:10" ht="14.5">
      <c r="C159" s="23"/>
      <c r="D159" s="23"/>
      <c r="E159" s="23"/>
      <c r="F159" s="23"/>
      <c r="G159" s="23"/>
      <c r="H159" s="23"/>
      <c r="I159" s="23"/>
      <c r="J159" s="23"/>
    </row>
    <row r="160" spans="3:10" ht="14.5">
      <c r="C160" s="23"/>
      <c r="D160" s="23"/>
      <c r="E160" s="23"/>
      <c r="F160" s="23"/>
      <c r="G160" s="23"/>
      <c r="H160" s="23"/>
      <c r="I160" s="23"/>
      <c r="J160" s="23"/>
    </row>
    <row r="161" spans="3:10" ht="14.5">
      <c r="C161" s="23"/>
      <c r="D161" s="23"/>
      <c r="E161" s="23"/>
      <c r="F161" s="23"/>
      <c r="G161" s="23"/>
      <c r="H161" s="23"/>
      <c r="I161" s="23"/>
      <c r="J161" s="23"/>
    </row>
    <row r="162" spans="3:10" ht="14.5">
      <c r="C162" s="23"/>
      <c r="D162" s="23"/>
      <c r="E162" s="23"/>
      <c r="F162" s="23"/>
      <c r="G162" s="23"/>
      <c r="H162" s="23"/>
      <c r="I162" s="23"/>
      <c r="J162" s="23"/>
    </row>
    <row r="163" spans="3:10" ht="14.5">
      <c r="C163" s="23"/>
      <c r="D163" s="23"/>
      <c r="E163" s="23"/>
      <c r="F163" s="23"/>
      <c r="G163" s="23"/>
      <c r="H163" s="23"/>
      <c r="I163" s="23"/>
      <c r="J163" s="23"/>
    </row>
    <row r="164" spans="3:10" ht="14.5">
      <c r="C164" s="23"/>
      <c r="D164" s="23"/>
      <c r="E164" s="23"/>
      <c r="F164" s="23"/>
      <c r="G164" s="23"/>
      <c r="H164" s="23"/>
      <c r="I164" s="23"/>
      <c r="J164" s="23"/>
    </row>
    <row r="165" spans="3:10" ht="14.5">
      <c r="C165" s="23"/>
      <c r="D165" s="23"/>
      <c r="E165" s="23"/>
      <c r="F165" s="23"/>
      <c r="G165" s="23"/>
      <c r="H165" s="23"/>
      <c r="I165" s="23"/>
      <c r="J165" s="23"/>
    </row>
    <row r="166" spans="3:10" ht="14.5">
      <c r="C166" s="23"/>
      <c r="D166" s="23"/>
      <c r="E166" s="23"/>
      <c r="F166" s="23"/>
      <c r="G166" s="23"/>
      <c r="H166" s="23"/>
      <c r="I166" s="23"/>
      <c r="J166" s="23"/>
    </row>
    <row r="167" spans="3:10" ht="14.5">
      <c r="C167" s="23"/>
      <c r="D167" s="23"/>
      <c r="E167" s="23"/>
      <c r="F167" s="23"/>
      <c r="G167" s="23"/>
      <c r="H167" s="23"/>
      <c r="I167" s="23"/>
      <c r="J167" s="23"/>
    </row>
    <row r="168" spans="3:10" ht="14.5">
      <c r="C168" s="23"/>
      <c r="D168" s="23"/>
      <c r="E168" s="23"/>
      <c r="F168" s="23"/>
      <c r="G168" s="23"/>
      <c r="H168" s="23"/>
      <c r="I168" s="23"/>
      <c r="J168" s="23"/>
    </row>
    <row r="169" spans="3:10" ht="14.5">
      <c r="C169" s="23"/>
      <c r="D169" s="23"/>
      <c r="E169" s="23"/>
      <c r="F169" s="23"/>
      <c r="G169" s="23"/>
      <c r="H169" s="23"/>
      <c r="I169" s="23"/>
      <c r="J169" s="23"/>
    </row>
    <row r="170" spans="3:10" ht="14.5">
      <c r="C170" s="23"/>
      <c r="D170" s="23"/>
      <c r="E170" s="23"/>
      <c r="F170" s="23"/>
      <c r="G170" s="23"/>
      <c r="H170" s="23"/>
      <c r="I170" s="23"/>
      <c r="J170" s="23"/>
    </row>
    <row r="171" spans="3:10" ht="14.5">
      <c r="C171" s="23"/>
      <c r="D171" s="23"/>
      <c r="E171" s="23"/>
      <c r="F171" s="23"/>
      <c r="G171" s="23"/>
      <c r="H171" s="23"/>
      <c r="I171" s="23"/>
      <c r="J171" s="23"/>
    </row>
    <row r="172" spans="3:10" ht="14.5">
      <c r="C172" s="23"/>
      <c r="D172" s="23"/>
      <c r="E172" s="23"/>
      <c r="F172" s="23"/>
      <c r="G172" s="23"/>
      <c r="H172" s="23"/>
      <c r="I172" s="23"/>
      <c r="J172" s="23"/>
    </row>
    <row r="173" spans="3:10" ht="14.5">
      <c r="C173" s="23"/>
      <c r="D173" s="23"/>
      <c r="E173" s="23"/>
      <c r="F173" s="23"/>
      <c r="G173" s="23"/>
      <c r="H173" s="23"/>
      <c r="I173" s="23"/>
      <c r="J173" s="23"/>
    </row>
    <row r="174" spans="3:10" ht="14.5">
      <c r="C174" s="23"/>
      <c r="D174" s="23"/>
      <c r="E174" s="23"/>
      <c r="F174" s="23"/>
      <c r="G174" s="23"/>
      <c r="H174" s="23"/>
      <c r="I174" s="23"/>
      <c r="J174" s="23"/>
    </row>
    <row r="175" spans="3:10" ht="14.5">
      <c r="C175" s="23"/>
      <c r="D175" s="23"/>
      <c r="E175" s="23"/>
      <c r="F175" s="23"/>
      <c r="G175" s="23"/>
      <c r="H175" s="23"/>
      <c r="I175" s="23"/>
      <c r="J175" s="23"/>
    </row>
    <row r="176" spans="3:10" ht="14.5">
      <c r="C176" s="23"/>
      <c r="D176" s="23"/>
      <c r="E176" s="23"/>
      <c r="F176" s="23"/>
      <c r="G176" s="23"/>
      <c r="H176" s="23"/>
      <c r="I176" s="23"/>
      <c r="J176" s="23"/>
    </row>
    <row r="177" spans="3:10" ht="14.5">
      <c r="C177" s="23"/>
      <c r="D177" s="23"/>
      <c r="E177" s="23"/>
      <c r="F177" s="23"/>
      <c r="G177" s="23"/>
      <c r="H177" s="23"/>
      <c r="I177" s="23"/>
      <c r="J177" s="23"/>
    </row>
    <row r="178" spans="3:10" ht="14.5">
      <c r="C178" s="23"/>
      <c r="D178" s="23"/>
      <c r="E178" s="23"/>
      <c r="F178" s="23"/>
      <c r="G178" s="23"/>
      <c r="H178" s="23"/>
      <c r="I178" s="23"/>
      <c r="J178" s="23"/>
    </row>
    <row r="179" spans="3:10" ht="14.5">
      <c r="C179" s="23"/>
      <c r="D179" s="23"/>
      <c r="E179" s="23"/>
      <c r="F179" s="23"/>
      <c r="G179" s="23"/>
      <c r="H179" s="23"/>
      <c r="I179" s="23"/>
      <c r="J179" s="23"/>
    </row>
    <row r="180" spans="3:10" ht="14.5">
      <c r="C180" s="23"/>
      <c r="D180" s="23"/>
      <c r="E180" s="23"/>
      <c r="F180" s="23"/>
      <c r="G180" s="23"/>
      <c r="H180" s="23"/>
      <c r="I180" s="23"/>
      <c r="J180" s="23"/>
    </row>
    <row r="181" spans="3:10" ht="14.5">
      <c r="C181" s="23"/>
      <c r="D181" s="23"/>
      <c r="E181" s="23"/>
      <c r="F181" s="23"/>
      <c r="G181" s="23"/>
      <c r="H181" s="23"/>
      <c r="I181" s="23"/>
      <c r="J181" s="23"/>
    </row>
    <row r="182" spans="3:10" ht="14.5">
      <c r="C182" s="23"/>
      <c r="D182" s="23"/>
      <c r="E182" s="23"/>
      <c r="F182" s="23"/>
      <c r="G182" s="23"/>
      <c r="H182" s="23"/>
      <c r="I182" s="23"/>
      <c r="J182" s="23"/>
    </row>
    <row r="183" spans="3:10" ht="14.5">
      <c r="C183" s="23"/>
      <c r="D183" s="23"/>
      <c r="E183" s="23"/>
      <c r="F183" s="23"/>
      <c r="G183" s="23"/>
      <c r="H183" s="23"/>
      <c r="I183" s="23"/>
      <c r="J183" s="23"/>
    </row>
    <row r="184" spans="3:10" ht="14.5">
      <c r="C184" s="23"/>
      <c r="D184" s="23"/>
      <c r="E184" s="23"/>
      <c r="F184" s="23"/>
      <c r="G184" s="23"/>
      <c r="H184" s="23"/>
      <c r="I184" s="23"/>
      <c r="J184" s="23"/>
    </row>
    <row r="185" spans="3:10" ht="14.5">
      <c r="C185" s="23"/>
      <c r="D185" s="23"/>
      <c r="E185" s="23"/>
      <c r="F185" s="23"/>
      <c r="G185" s="23"/>
      <c r="H185" s="23"/>
      <c r="I185" s="23"/>
      <c r="J185" s="23"/>
    </row>
    <row r="186" spans="3:10" ht="14.5">
      <c r="C186" s="23"/>
      <c r="D186" s="23"/>
      <c r="E186" s="23"/>
      <c r="F186" s="23"/>
      <c r="G186" s="23"/>
      <c r="H186" s="23"/>
      <c r="I186" s="23"/>
      <c r="J186" s="23"/>
    </row>
    <row r="187" spans="3:10" ht="14.5">
      <c r="C187" s="23"/>
      <c r="D187" s="23"/>
      <c r="E187" s="23"/>
      <c r="F187" s="23"/>
      <c r="G187" s="23"/>
      <c r="H187" s="23"/>
      <c r="I187" s="23"/>
      <c r="J187" s="23"/>
    </row>
    <row r="188" spans="3:10" ht="14.5">
      <c r="C188" s="23"/>
      <c r="D188" s="23"/>
      <c r="E188" s="23"/>
      <c r="F188" s="23"/>
      <c r="G188" s="23"/>
      <c r="H188" s="23"/>
      <c r="I188" s="23"/>
      <c r="J188" s="23"/>
    </row>
    <row r="189" spans="3:10" ht="14.5">
      <c r="C189" s="23"/>
      <c r="D189" s="23"/>
      <c r="E189" s="23"/>
      <c r="F189" s="23"/>
      <c r="G189" s="23"/>
      <c r="H189" s="23"/>
      <c r="I189" s="23"/>
      <c r="J189" s="23"/>
    </row>
    <row r="190" spans="3:10" ht="14.5">
      <c r="C190" s="23"/>
      <c r="D190" s="23"/>
      <c r="E190" s="23"/>
      <c r="F190" s="23"/>
      <c r="G190" s="23"/>
      <c r="H190" s="23"/>
      <c r="I190" s="23"/>
      <c r="J190" s="23"/>
    </row>
    <row r="191" spans="3:10" ht="14.5">
      <c r="C191" s="23"/>
      <c r="D191" s="23"/>
      <c r="E191" s="23"/>
      <c r="F191" s="23"/>
      <c r="G191" s="23"/>
      <c r="H191" s="23"/>
      <c r="I191" s="23"/>
      <c r="J191" s="23"/>
    </row>
    <row r="192" spans="3:10" ht="14.5">
      <c r="C192" s="23"/>
      <c r="D192" s="23"/>
      <c r="E192" s="23"/>
      <c r="F192" s="23"/>
      <c r="G192" s="23"/>
      <c r="H192" s="23"/>
      <c r="I192" s="23"/>
      <c r="J192" s="23"/>
    </row>
    <row r="193" spans="3:10" ht="14.5">
      <c r="C193" s="23"/>
      <c r="D193" s="23"/>
      <c r="E193" s="23"/>
      <c r="F193" s="23"/>
      <c r="G193" s="23"/>
      <c r="H193" s="23"/>
      <c r="I193" s="23"/>
      <c r="J193" s="23"/>
    </row>
    <row r="194" spans="3:10" ht="14.5">
      <c r="C194" s="23"/>
      <c r="D194" s="23"/>
      <c r="E194" s="23"/>
      <c r="F194" s="23"/>
      <c r="G194" s="23"/>
      <c r="H194" s="23"/>
      <c r="I194" s="23"/>
      <c r="J194" s="23"/>
    </row>
    <row r="195" spans="3:10" ht="14.5">
      <c r="C195" s="23"/>
      <c r="D195" s="23"/>
      <c r="E195" s="23"/>
      <c r="F195" s="23"/>
      <c r="G195" s="23"/>
      <c r="H195" s="23"/>
      <c r="I195" s="23"/>
      <c r="J195" s="23"/>
    </row>
    <row r="196" spans="3:10" ht="14.5">
      <c r="C196" s="23"/>
      <c r="D196" s="23"/>
      <c r="E196" s="23"/>
      <c r="F196" s="23"/>
      <c r="G196" s="23"/>
      <c r="H196" s="23"/>
      <c r="I196" s="23"/>
      <c r="J196" s="23"/>
    </row>
    <row r="197" spans="3:10" ht="14.5">
      <c r="C197" s="23"/>
      <c r="D197" s="23"/>
      <c r="E197" s="23"/>
      <c r="F197" s="23"/>
      <c r="G197" s="23"/>
      <c r="H197" s="23"/>
      <c r="I197" s="23"/>
      <c r="J197" s="23"/>
    </row>
    <row r="198" spans="3:10" ht="14.5">
      <c r="C198" s="23"/>
      <c r="D198" s="23"/>
      <c r="E198" s="23"/>
      <c r="F198" s="23"/>
      <c r="G198" s="23"/>
      <c r="H198" s="23"/>
      <c r="I198" s="23"/>
      <c r="J198" s="23"/>
    </row>
    <row r="199" spans="3:10" ht="14.5">
      <c r="C199" s="23"/>
      <c r="D199" s="23"/>
      <c r="E199" s="23"/>
      <c r="F199" s="23"/>
      <c r="G199" s="23"/>
      <c r="H199" s="23"/>
      <c r="I199" s="23"/>
      <c r="J199" s="23"/>
    </row>
    <row r="200" spans="3:10" ht="14.5">
      <c r="C200" s="23"/>
      <c r="D200" s="23"/>
      <c r="E200" s="23"/>
      <c r="F200" s="23"/>
      <c r="G200" s="23"/>
      <c r="H200" s="23"/>
      <c r="I200" s="23"/>
      <c r="J200" s="23"/>
    </row>
    <row r="201" spans="3:10" ht="14.5">
      <c r="C201" s="23"/>
      <c r="D201" s="23"/>
      <c r="E201" s="23"/>
      <c r="F201" s="23"/>
      <c r="G201" s="23"/>
      <c r="H201" s="23"/>
      <c r="I201" s="23"/>
      <c r="J201" s="23"/>
    </row>
    <row r="202" spans="3:10" ht="14.5">
      <c r="C202" s="23"/>
      <c r="D202" s="23"/>
      <c r="E202" s="23"/>
      <c r="F202" s="23"/>
      <c r="G202" s="23"/>
      <c r="H202" s="23"/>
      <c r="I202" s="23"/>
      <c r="J202" s="23"/>
    </row>
    <row r="203" spans="3:10" ht="14.5">
      <c r="C203" s="23"/>
      <c r="D203" s="23"/>
      <c r="E203" s="23"/>
      <c r="F203" s="23"/>
      <c r="G203" s="23"/>
      <c r="H203" s="23"/>
      <c r="I203" s="23"/>
      <c r="J203" s="23"/>
    </row>
    <row r="204" spans="3:10" ht="14.5">
      <c r="C204" s="23"/>
      <c r="D204" s="23"/>
      <c r="E204" s="23"/>
      <c r="F204" s="23"/>
      <c r="G204" s="23"/>
      <c r="H204" s="23"/>
      <c r="I204" s="23"/>
      <c r="J204" s="23"/>
    </row>
    <row r="205" spans="3:10" ht="14.5">
      <c r="C205" s="23"/>
      <c r="D205" s="23"/>
      <c r="E205" s="23"/>
      <c r="F205" s="23"/>
      <c r="G205" s="23"/>
      <c r="H205" s="23"/>
      <c r="I205" s="23"/>
      <c r="J205" s="23"/>
    </row>
    <row r="206" spans="3:10" ht="14.5">
      <c r="C206" s="23"/>
      <c r="D206" s="23"/>
      <c r="E206" s="23"/>
      <c r="F206" s="23"/>
      <c r="G206" s="23"/>
      <c r="H206" s="23"/>
      <c r="I206" s="23"/>
      <c r="J206" s="23"/>
    </row>
    <row r="207" spans="3:10" ht="14.5">
      <c r="C207" s="23"/>
      <c r="D207" s="23"/>
      <c r="E207" s="23"/>
      <c r="F207" s="23"/>
      <c r="G207" s="23"/>
      <c r="H207" s="23"/>
      <c r="I207" s="23"/>
      <c r="J207" s="23"/>
    </row>
    <row r="208" spans="3:10" ht="14.5">
      <c r="C208" s="23"/>
      <c r="D208" s="23"/>
      <c r="E208" s="23"/>
      <c r="F208" s="23"/>
      <c r="G208" s="23"/>
      <c r="H208" s="23"/>
      <c r="I208" s="23"/>
      <c r="J208" s="23"/>
    </row>
    <row r="209" spans="3:10" ht="14.5">
      <c r="C209" s="23"/>
      <c r="D209" s="23"/>
      <c r="E209" s="23"/>
      <c r="F209" s="23"/>
      <c r="G209" s="23"/>
      <c r="H209" s="23"/>
      <c r="I209" s="23"/>
      <c r="J209" s="23"/>
    </row>
    <row r="210" spans="3:10" ht="14.5">
      <c r="C210" s="23"/>
      <c r="D210" s="23"/>
      <c r="E210" s="23"/>
      <c r="F210" s="23"/>
      <c r="G210" s="23"/>
      <c r="H210" s="23"/>
      <c r="I210" s="23"/>
      <c r="J210" s="23"/>
    </row>
    <row r="211" spans="3:10" ht="14.5">
      <c r="C211" s="23"/>
      <c r="D211" s="23"/>
      <c r="E211" s="23"/>
      <c r="F211" s="23"/>
      <c r="G211" s="23"/>
      <c r="H211" s="23"/>
      <c r="I211" s="23"/>
      <c r="J211" s="23"/>
    </row>
    <row r="212" spans="3:10" ht="14.5">
      <c r="C212" s="23"/>
      <c r="D212" s="23"/>
      <c r="E212" s="23"/>
      <c r="F212" s="23"/>
      <c r="G212" s="23"/>
      <c r="H212" s="23"/>
      <c r="I212" s="23"/>
      <c r="J212" s="23"/>
    </row>
    <row r="213" spans="3:10" ht="14.5">
      <c r="C213" s="23"/>
      <c r="D213" s="23"/>
      <c r="E213" s="23"/>
      <c r="F213" s="23"/>
      <c r="G213" s="23"/>
      <c r="H213" s="23"/>
      <c r="I213" s="23"/>
      <c r="J213" s="23"/>
    </row>
    <row r="214" spans="3:10" ht="14.5">
      <c r="C214" s="23"/>
      <c r="D214" s="23"/>
      <c r="E214" s="23"/>
      <c r="F214" s="23"/>
      <c r="G214" s="23"/>
      <c r="H214" s="23"/>
      <c r="I214" s="23"/>
      <c r="J214" s="23"/>
    </row>
    <row r="215" spans="3:10" ht="14.5">
      <c r="C215" s="23"/>
      <c r="D215" s="23"/>
      <c r="E215" s="23"/>
      <c r="F215" s="23"/>
      <c r="G215" s="23"/>
      <c r="H215" s="23"/>
      <c r="I215" s="23"/>
      <c r="J215" s="23"/>
    </row>
    <row r="216" spans="3:10" ht="14.5">
      <c r="C216" s="23"/>
      <c r="D216" s="23"/>
      <c r="E216" s="23"/>
      <c r="F216" s="23"/>
      <c r="G216" s="23"/>
      <c r="H216" s="23"/>
      <c r="I216" s="23"/>
      <c r="J216" s="23"/>
    </row>
    <row r="217" spans="3:10" ht="14.5">
      <c r="C217" s="23"/>
      <c r="D217" s="23"/>
      <c r="E217" s="23"/>
      <c r="F217" s="23"/>
      <c r="G217" s="23"/>
      <c r="H217" s="23"/>
      <c r="I217" s="23"/>
      <c r="J217" s="23"/>
    </row>
    <row r="218" spans="3:10" ht="14.5">
      <c r="C218" s="23"/>
      <c r="D218" s="23"/>
      <c r="E218" s="23"/>
      <c r="F218" s="23"/>
      <c r="G218" s="23"/>
      <c r="H218" s="23"/>
      <c r="I218" s="23"/>
      <c r="J218" s="23"/>
    </row>
    <row r="219" spans="3:10" ht="14.5">
      <c r="C219" s="23"/>
      <c r="D219" s="23"/>
      <c r="E219" s="23"/>
      <c r="F219" s="23"/>
      <c r="G219" s="23"/>
      <c r="H219" s="23"/>
      <c r="I219" s="23"/>
      <c r="J219" s="23"/>
    </row>
    <row r="220" spans="3:10" ht="14.5">
      <c r="C220" s="23"/>
      <c r="D220" s="23"/>
      <c r="E220" s="23"/>
      <c r="F220" s="23"/>
      <c r="G220" s="23"/>
      <c r="H220" s="23"/>
      <c r="I220" s="23"/>
      <c r="J220" s="23"/>
    </row>
    <row r="221" spans="3:10" ht="14.5">
      <c r="C221" s="23"/>
      <c r="D221" s="23"/>
      <c r="E221" s="23"/>
      <c r="F221" s="23"/>
      <c r="G221" s="23"/>
      <c r="H221" s="23"/>
      <c r="I221" s="23"/>
      <c r="J221" s="23"/>
    </row>
    <row r="222" spans="3:10" ht="14.5">
      <c r="C222" s="23"/>
      <c r="D222" s="23"/>
      <c r="E222" s="23"/>
      <c r="F222" s="23"/>
      <c r="G222" s="23"/>
      <c r="H222" s="23"/>
      <c r="I222" s="23"/>
      <c r="J222" s="23"/>
    </row>
    <row r="223" spans="3:10" ht="14.5">
      <c r="C223" s="23"/>
      <c r="D223" s="23"/>
      <c r="E223" s="23"/>
      <c r="F223" s="23"/>
      <c r="G223" s="23"/>
      <c r="H223" s="23"/>
      <c r="I223" s="23"/>
      <c r="J223" s="23"/>
    </row>
    <row r="224" spans="3:10" ht="14.5">
      <c r="C224" s="23"/>
      <c r="D224" s="23"/>
      <c r="E224" s="23"/>
      <c r="F224" s="23"/>
      <c r="G224" s="23"/>
      <c r="H224" s="23"/>
      <c r="I224" s="23"/>
      <c r="J224" s="23"/>
    </row>
    <row r="225" spans="3:10" ht="14.5">
      <c r="C225" s="23"/>
      <c r="D225" s="23"/>
      <c r="E225" s="23"/>
      <c r="F225" s="23"/>
      <c r="G225" s="23"/>
      <c r="H225" s="23"/>
      <c r="I225" s="23"/>
      <c r="J225" s="23"/>
    </row>
    <row r="226" spans="3:10" ht="14.5">
      <c r="C226" s="23"/>
      <c r="D226" s="23"/>
      <c r="E226" s="23"/>
      <c r="F226" s="23"/>
      <c r="G226" s="23"/>
      <c r="H226" s="23"/>
      <c r="I226" s="23"/>
      <c r="J226" s="23"/>
    </row>
    <row r="227" spans="3:10" ht="14.5">
      <c r="C227" s="23"/>
      <c r="D227" s="23"/>
      <c r="E227" s="23"/>
      <c r="F227" s="23"/>
      <c r="G227" s="23"/>
      <c r="H227" s="23"/>
      <c r="I227" s="23"/>
      <c r="J227" s="23"/>
    </row>
    <row r="228" spans="3:10" ht="14.5">
      <c r="C228" s="23"/>
      <c r="D228" s="23"/>
      <c r="E228" s="23"/>
      <c r="F228" s="23"/>
      <c r="G228" s="23"/>
      <c r="H228" s="23"/>
      <c r="I228" s="23"/>
      <c r="J228" s="23"/>
    </row>
    <row r="229" spans="3:10" ht="14.5">
      <c r="C229" s="23"/>
      <c r="D229" s="23"/>
      <c r="E229" s="23"/>
      <c r="F229" s="23"/>
      <c r="G229" s="23"/>
      <c r="H229" s="23"/>
      <c r="I229" s="23"/>
      <c r="J229" s="23"/>
    </row>
    <row r="230" spans="3:10" ht="14.5">
      <c r="C230" s="23"/>
      <c r="D230" s="23"/>
      <c r="E230" s="23"/>
      <c r="F230" s="23"/>
      <c r="G230" s="23"/>
      <c r="H230" s="23"/>
      <c r="I230" s="23"/>
      <c r="J230" s="23"/>
    </row>
    <row r="231" spans="3:10" ht="14.5">
      <c r="C231" s="23"/>
      <c r="D231" s="23"/>
      <c r="E231" s="23"/>
      <c r="F231" s="23"/>
      <c r="G231" s="23"/>
      <c r="H231" s="23"/>
      <c r="I231" s="23"/>
      <c r="J231" s="23"/>
    </row>
    <row r="232" spans="3:10" ht="14.5">
      <c r="C232" s="23"/>
      <c r="D232" s="23"/>
      <c r="E232" s="23"/>
      <c r="F232" s="23"/>
      <c r="G232" s="23"/>
      <c r="H232" s="23"/>
      <c r="I232" s="23"/>
      <c r="J232" s="23"/>
    </row>
    <row r="233" spans="3:10" ht="14.5">
      <c r="C233" s="23"/>
      <c r="D233" s="23"/>
      <c r="E233" s="23"/>
      <c r="F233" s="23"/>
      <c r="G233" s="23"/>
      <c r="H233" s="23"/>
      <c r="I233" s="23"/>
      <c r="J233" s="23"/>
    </row>
    <row r="234" spans="3:10" ht="14.5">
      <c r="C234" s="23"/>
      <c r="D234" s="23"/>
      <c r="E234" s="23"/>
      <c r="F234" s="23"/>
      <c r="G234" s="23"/>
      <c r="H234" s="23"/>
      <c r="I234" s="23"/>
      <c r="J234" s="23"/>
    </row>
  </sheetData>
  <mergeCells count="2">
    <mergeCell ref="E2:I2"/>
    <mergeCell ref="O7:P7"/>
  </mergeCells>
  <dataValidations count="3">
    <dataValidation type="list" allowBlank="1" showInputMessage="1" showErrorMessage="1" sqref="C8:C100" xr:uid="{0CA9FB19-3267-44AA-A61B-39E985E079B6}">
      <formula1>학기</formula1>
    </dataValidation>
    <dataValidation type="list" allowBlank="1" showInputMessage="1" showErrorMessage="1" sqref="E8" xr:uid="{DCEE984E-E071-4526-BFDD-E3768E95FD09}">
      <formula1>이수_구분</formula1>
    </dataValidation>
    <dataValidation type="list" allowBlank="1" showInputMessage="1" showErrorMessage="1" sqref="F8" xr:uid="{A74E3E07-AF1F-44A6-ACC7-0A4CDC928F70}">
      <formula1>학점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CB75AA-29B3-487E-9A9D-AFFF983B7CD8}">
          <x14:formula1>
            <xm:f>'LookUp Table'!$B$2:$B$15</xm:f>
          </x14:formula1>
          <xm:sqref>G8</xm:sqref>
        </x14:dataValidation>
        <x14:dataValidation type="list" allowBlank="1" showInputMessage="1" showErrorMessage="1" xr:uid="{CDC1C91A-B012-445E-BC3C-9D54347E99D7}">
          <x14:formula1>
            <xm:f>'LookUp Table'!$B$19:$B$20</xm:f>
          </x14:formula1>
          <xm:sqref>H8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E88A-E104-4A2C-A5FC-2519730FADB5}">
  <sheetPr codeName="Sheet3"/>
  <dimension ref="B1:I43"/>
  <sheetViews>
    <sheetView topLeftCell="A28" zoomScale="80" zoomScaleNormal="80" workbookViewId="0">
      <selection activeCell="E43" sqref="E43"/>
    </sheetView>
  </sheetViews>
  <sheetFormatPr defaultRowHeight="14.5"/>
  <cols>
    <col min="2" max="2" width="11.90625" bestFit="1" customWidth="1"/>
    <col min="6" max="6" width="11.26953125" customWidth="1"/>
  </cols>
  <sheetData>
    <row r="1" spans="2:9">
      <c r="B1" t="s">
        <v>25</v>
      </c>
      <c r="C1" t="s">
        <v>26</v>
      </c>
    </row>
    <row r="2" spans="2:9">
      <c r="B2" s="3" t="s">
        <v>6</v>
      </c>
      <c r="C2" s="4">
        <v>4.3</v>
      </c>
      <c r="E2" s="3" t="s">
        <v>6</v>
      </c>
      <c r="F2" s="4">
        <v>4</v>
      </c>
      <c r="G2" s="6"/>
      <c r="H2" s="7" t="s">
        <v>6</v>
      </c>
      <c r="I2" s="8">
        <v>4.5</v>
      </c>
    </row>
    <row r="3" spans="2:9">
      <c r="B3" s="3" t="s">
        <v>7</v>
      </c>
      <c r="C3" s="4">
        <v>4</v>
      </c>
      <c r="E3" s="3" t="s">
        <v>7</v>
      </c>
      <c r="F3" s="4">
        <v>4</v>
      </c>
      <c r="G3" s="6"/>
      <c r="H3" s="7" t="s">
        <v>7</v>
      </c>
      <c r="I3" s="8">
        <v>4.3</v>
      </c>
    </row>
    <row r="4" spans="2:9">
      <c r="B4" s="3" t="s">
        <v>8</v>
      </c>
      <c r="C4" s="4">
        <v>3.7</v>
      </c>
      <c r="E4" s="3" t="s">
        <v>8</v>
      </c>
      <c r="F4" s="4">
        <v>3.7</v>
      </c>
      <c r="G4" s="6"/>
      <c r="H4" s="7" t="s">
        <v>74</v>
      </c>
      <c r="I4" s="8">
        <v>4</v>
      </c>
    </row>
    <row r="5" spans="2:9">
      <c r="B5" s="3" t="s">
        <v>9</v>
      </c>
      <c r="C5" s="4">
        <v>3.3</v>
      </c>
      <c r="E5" s="3" t="s">
        <v>9</v>
      </c>
      <c r="F5" s="4">
        <v>3.3</v>
      </c>
      <c r="G5" s="6"/>
      <c r="H5" s="7" t="s">
        <v>42</v>
      </c>
      <c r="I5" s="8">
        <v>3.5</v>
      </c>
    </row>
    <row r="6" spans="2:9">
      <c r="B6" s="3" t="s">
        <v>10</v>
      </c>
      <c r="C6" s="4">
        <v>3</v>
      </c>
      <c r="E6" s="3" t="s">
        <v>10</v>
      </c>
      <c r="F6" s="4">
        <v>3</v>
      </c>
      <c r="G6" s="6"/>
      <c r="H6" s="7" t="s">
        <v>10</v>
      </c>
      <c r="I6" s="8">
        <v>3.3</v>
      </c>
    </row>
    <row r="7" spans="2:9">
      <c r="B7" s="3" t="s">
        <v>11</v>
      </c>
      <c r="C7" s="4">
        <v>2.7</v>
      </c>
      <c r="E7" s="3" t="s">
        <v>11</v>
      </c>
      <c r="F7" s="4">
        <v>2.7</v>
      </c>
      <c r="G7" s="6"/>
      <c r="H7" s="7" t="s">
        <v>78</v>
      </c>
      <c r="I7" s="8">
        <v>3</v>
      </c>
    </row>
    <row r="8" spans="2:9">
      <c r="B8" s="3" t="s">
        <v>12</v>
      </c>
      <c r="C8" s="4">
        <v>2.2999999999999998</v>
      </c>
      <c r="E8" s="3" t="s">
        <v>12</v>
      </c>
      <c r="F8" s="4">
        <v>2.2999999999999998</v>
      </c>
      <c r="G8" s="6"/>
      <c r="H8" s="7" t="s">
        <v>12</v>
      </c>
      <c r="I8" s="8">
        <v>2.5</v>
      </c>
    </row>
    <row r="9" spans="2:9">
      <c r="B9" s="3" t="s">
        <v>13</v>
      </c>
      <c r="C9" s="4">
        <v>2</v>
      </c>
      <c r="E9" s="3" t="s">
        <v>13</v>
      </c>
      <c r="F9" s="4">
        <v>2</v>
      </c>
      <c r="G9" s="6"/>
      <c r="H9" s="7" t="s">
        <v>13</v>
      </c>
      <c r="I9" s="8">
        <v>2</v>
      </c>
    </row>
    <row r="10" spans="2:9">
      <c r="B10" s="3" t="s">
        <v>14</v>
      </c>
      <c r="C10" s="4">
        <v>1.7</v>
      </c>
      <c r="E10" s="3" t="s">
        <v>14</v>
      </c>
      <c r="F10" s="4">
        <v>1.7</v>
      </c>
      <c r="G10" s="6"/>
      <c r="H10" s="7" t="s">
        <v>15</v>
      </c>
      <c r="I10" s="8">
        <v>1.5</v>
      </c>
    </row>
    <row r="11" spans="2:9">
      <c r="B11" s="3" t="s">
        <v>15</v>
      </c>
      <c r="C11" s="4">
        <v>1.3</v>
      </c>
      <c r="E11" s="3" t="s">
        <v>15</v>
      </c>
      <c r="F11" s="4">
        <v>1.3</v>
      </c>
      <c r="G11" s="6"/>
      <c r="H11" s="7" t="s">
        <v>16</v>
      </c>
      <c r="I11" s="8">
        <v>1</v>
      </c>
    </row>
    <row r="12" spans="2:9">
      <c r="B12" s="3" t="s">
        <v>16</v>
      </c>
      <c r="C12" s="4">
        <v>1</v>
      </c>
      <c r="E12" s="3" t="s">
        <v>16</v>
      </c>
      <c r="F12" s="4">
        <v>1</v>
      </c>
      <c r="G12" s="6"/>
      <c r="H12" s="7" t="s">
        <v>79</v>
      </c>
      <c r="I12" s="8">
        <v>1.5</v>
      </c>
    </row>
    <row r="13" spans="2:9">
      <c r="B13" s="3" t="s">
        <v>17</v>
      </c>
      <c r="C13" s="4">
        <v>0.7</v>
      </c>
      <c r="E13" s="3" t="s">
        <v>17</v>
      </c>
      <c r="F13" s="4">
        <v>0.7</v>
      </c>
      <c r="G13" s="6"/>
      <c r="H13" s="7" t="s">
        <v>18</v>
      </c>
      <c r="I13" s="8">
        <v>0</v>
      </c>
    </row>
    <row r="14" spans="2:9">
      <c r="B14" s="3" t="s">
        <v>18</v>
      </c>
      <c r="C14" s="4">
        <v>0</v>
      </c>
      <c r="E14" s="3" t="s">
        <v>18</v>
      </c>
      <c r="F14" s="4">
        <v>0</v>
      </c>
      <c r="G14" s="6"/>
      <c r="H14" s="7" t="s">
        <v>27</v>
      </c>
      <c r="I14" s="8">
        <v>0</v>
      </c>
    </row>
    <row r="15" spans="2:9">
      <c r="B15" s="3" t="s">
        <v>28</v>
      </c>
      <c r="C15" s="4">
        <v>0</v>
      </c>
    </row>
    <row r="18" spans="2:8">
      <c r="B18" s="3" t="s">
        <v>29</v>
      </c>
      <c r="D18" s="1" t="s">
        <v>0</v>
      </c>
      <c r="F18" t="s">
        <v>1</v>
      </c>
      <c r="H18" s="1" t="s">
        <v>2</v>
      </c>
    </row>
    <row r="19" spans="2:8">
      <c r="B19" s="3" t="s">
        <v>31</v>
      </c>
      <c r="D19" s="2" t="s">
        <v>20</v>
      </c>
      <c r="F19" t="s">
        <v>3</v>
      </c>
      <c r="H19">
        <v>3</v>
      </c>
    </row>
    <row r="20" spans="2:8">
      <c r="B20" s="3" t="s">
        <v>32</v>
      </c>
      <c r="D20" s="2" t="s">
        <v>49</v>
      </c>
      <c r="F20" t="s">
        <v>5</v>
      </c>
      <c r="H20">
        <v>2</v>
      </c>
    </row>
    <row r="21" spans="2:8">
      <c r="D21" s="2" t="s">
        <v>33</v>
      </c>
      <c r="F21" t="s">
        <v>21</v>
      </c>
      <c r="H21">
        <v>1</v>
      </c>
    </row>
    <row r="22" spans="2:8">
      <c r="D22" s="2" t="s">
        <v>48</v>
      </c>
    </row>
    <row r="23" spans="2:8">
      <c r="D23" s="2" t="s">
        <v>35</v>
      </c>
    </row>
    <row r="24" spans="2:8">
      <c r="D24" s="2" t="s">
        <v>50</v>
      </c>
    </row>
    <row r="25" spans="2:8">
      <c r="D25" s="2" t="s">
        <v>36</v>
      </c>
    </row>
    <row r="26" spans="2:8">
      <c r="D26" s="2" t="s">
        <v>51</v>
      </c>
    </row>
    <row r="27" spans="2:8">
      <c r="D27" s="2" t="s">
        <v>37</v>
      </c>
    </row>
    <row r="28" spans="2:8">
      <c r="D28" s="2" t="s">
        <v>52</v>
      </c>
    </row>
    <row r="29" spans="2:8">
      <c r="D29" s="2" t="s">
        <v>38</v>
      </c>
    </row>
    <row r="30" spans="2:8">
      <c r="D30" s="2" t="s">
        <v>53</v>
      </c>
    </row>
    <row r="31" spans="2:8">
      <c r="D31" s="2" t="s">
        <v>39</v>
      </c>
    </row>
    <row r="32" spans="2:8">
      <c r="D32" s="2" t="s">
        <v>54</v>
      </c>
    </row>
    <row r="33" spans="4:4">
      <c r="D33" s="2" t="s">
        <v>40</v>
      </c>
    </row>
    <row r="34" spans="4:4">
      <c r="D34" s="2" t="s">
        <v>55</v>
      </c>
    </row>
    <row r="35" spans="4:4">
      <c r="D35" s="2" t="s">
        <v>56</v>
      </c>
    </row>
    <row r="36" spans="4:4">
      <c r="D36" s="2" t="s">
        <v>57</v>
      </c>
    </row>
    <row r="37" spans="4:4">
      <c r="D37" s="2" t="s">
        <v>58</v>
      </c>
    </row>
    <row r="38" spans="4:4">
      <c r="D38" s="2" t="s">
        <v>59</v>
      </c>
    </row>
    <row r="39" spans="4:4">
      <c r="D39" s="2" t="s">
        <v>60</v>
      </c>
    </row>
    <row r="40" spans="4:4">
      <c r="D40" s="2" t="s">
        <v>61</v>
      </c>
    </row>
    <row r="41" spans="4:4">
      <c r="D41" s="2" t="s">
        <v>62</v>
      </c>
    </row>
    <row r="42" spans="4:4">
      <c r="D42" s="2" t="s">
        <v>63</v>
      </c>
    </row>
    <row r="43" spans="4:4">
      <c r="D43" s="12" t="s">
        <v>69</v>
      </c>
    </row>
  </sheetData>
  <phoneticPr fontId="1" type="noConversion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D88B29BEFC34A418286D463D1C03E9D" ma:contentTypeVersion="11" ma:contentTypeDescription="새 문서를 만듭니다." ma:contentTypeScope="" ma:versionID="30891633da71707414da44da06df1fe3">
  <xsd:schema xmlns:xsd="http://www.w3.org/2001/XMLSchema" xmlns:xs="http://www.w3.org/2001/XMLSchema" xmlns:p="http://schemas.microsoft.com/office/2006/metadata/properties" xmlns:ns3="76f95b0f-5199-448f-9ca7-d0c829ad413a" xmlns:ns4="a91b96e0-dbf0-435f-84da-758ef3ea80e3" targetNamespace="http://schemas.microsoft.com/office/2006/metadata/properties" ma:root="true" ma:fieldsID="1a8238ce42f5648bf1c51a61ebd57ece" ns3:_="" ns4:_="">
    <xsd:import namespace="76f95b0f-5199-448f-9ca7-d0c829ad413a"/>
    <xsd:import namespace="a91b96e0-dbf0-435f-84da-758ef3ea80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95b0f-5199-448f-9ca7-d0c829ad4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96e0-dbf0-435f-84da-758ef3ea8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94E90-9E43-4A30-85B5-A3174C408AB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91b96e0-dbf0-435f-84da-758ef3ea80e3"/>
    <ds:schemaRef ds:uri="76f95b0f-5199-448f-9ca7-d0c829ad413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0DC7F1-CE11-4756-AFBC-CEA1D12903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789B0-B009-4FDB-9695-F2AFA5F11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95b0f-5199-448f-9ca7-d0c829ad413a"/>
    <ds:schemaRef ds:uri="a91b96e0-dbf0-435f-84da-758ef3ea8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9</vt:i4>
      </vt:variant>
    </vt:vector>
  </HeadingPairs>
  <TitlesOfParts>
    <vt:vector size="14" baseType="lpstr">
      <vt:lpstr>사용 안내</vt:lpstr>
      <vt:lpstr>4.3 계산기</vt:lpstr>
      <vt:lpstr>4.5 계산기</vt:lpstr>
      <vt:lpstr>4.0 계산기 (해외대학 GPA용)</vt:lpstr>
      <vt:lpstr>LookUp Table</vt:lpstr>
      <vt:lpstr>'4.0 계산기 (해외대학 GPA용)'!이수_구분</vt:lpstr>
      <vt:lpstr>'4.5 계산기'!이수_구분</vt:lpstr>
      <vt:lpstr>이수_구분</vt:lpstr>
      <vt:lpstr>'4.0 계산기 (해외대학 GPA용)'!학기</vt:lpstr>
      <vt:lpstr>'4.5 계산기'!학기</vt:lpstr>
      <vt:lpstr>학기</vt:lpstr>
      <vt:lpstr>'4.0 계산기 (해외대학 GPA용)'!학점</vt:lpstr>
      <vt:lpstr>'4.5 계산기'!학점</vt:lpstr>
      <vt:lpstr>학점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Choi Yubin</cp:lastModifiedBy>
  <dcterms:created xsi:type="dcterms:W3CDTF">2019-04-26T10:45:46Z</dcterms:created>
  <dcterms:modified xsi:type="dcterms:W3CDTF">2020-07-15T01:03:50Z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0x010100ED88B29BEFC34A418286D463D1C03E9D</vt:lpwstr>
  </property>
</Properties>
</file>